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k-dc-srv\folderredirect$\Maria.Nocheva\Documents\БЮДЖЕТ\БЮДЖЕТ-2025\За публикуване в сайта на Община Раковски\Бюджет 2025\"/>
    </mc:Choice>
  </mc:AlternateContent>
  <bookViews>
    <workbookView xWindow="0" yWindow="0" windowWidth="28800" windowHeight="14130" tabRatio="642"/>
  </bookViews>
  <sheets>
    <sheet name="2025" sheetId="43" r:id="rId1"/>
  </sheets>
  <externalReferences>
    <externalReference r:id="rId2"/>
  </externalReferences>
  <definedNames>
    <definedName name="EBK_DEIN">[1]list!$B$11:$B$277</definedName>
  </definedNames>
  <calcPr calcId="162913" fullPrecision="0"/>
</workbook>
</file>

<file path=xl/calcChain.xml><?xml version="1.0" encoding="utf-8"?>
<calcChain xmlns="http://schemas.openxmlformats.org/spreadsheetml/2006/main">
  <c r="E73" i="43" l="1"/>
  <c r="F73" i="43"/>
  <c r="G73" i="43"/>
  <c r="H73" i="43"/>
  <c r="I73" i="43"/>
  <c r="D73" i="43"/>
  <c r="E76" i="43"/>
  <c r="F76" i="43"/>
  <c r="G76" i="43"/>
  <c r="H76" i="43"/>
  <c r="I76" i="43"/>
  <c r="D76" i="43"/>
  <c r="E18" i="43" l="1"/>
  <c r="F18" i="43"/>
  <c r="H18" i="43"/>
  <c r="I18" i="43"/>
  <c r="E22" i="43"/>
  <c r="F22" i="43"/>
  <c r="H22" i="43"/>
  <c r="I22" i="43"/>
  <c r="D195" i="43" l="1"/>
  <c r="D20" i="43"/>
  <c r="E167" i="43" l="1"/>
  <c r="F167" i="43"/>
  <c r="G167" i="43"/>
  <c r="H167" i="43"/>
  <c r="I167" i="43"/>
  <c r="E115" i="43" l="1"/>
  <c r="F115" i="43"/>
  <c r="G115" i="43"/>
  <c r="H115" i="43"/>
  <c r="I115" i="43"/>
  <c r="E103" i="43"/>
  <c r="F103" i="43"/>
  <c r="G103" i="43"/>
  <c r="H103" i="43"/>
  <c r="I103" i="43"/>
  <c r="D104" i="43"/>
  <c r="D106" i="43"/>
  <c r="D107" i="43"/>
  <c r="D108" i="43"/>
  <c r="D105" i="43"/>
  <c r="I118" i="43"/>
  <c r="E118" i="43"/>
  <c r="F118" i="43"/>
  <c r="G118" i="43"/>
  <c r="H118" i="43"/>
  <c r="D88" i="43"/>
  <c r="D87" i="43"/>
  <c r="E86" i="43"/>
  <c r="F86" i="43"/>
  <c r="G86" i="43"/>
  <c r="H86" i="43"/>
  <c r="I86" i="43"/>
  <c r="E89" i="43"/>
  <c r="F89" i="43"/>
  <c r="G89" i="43"/>
  <c r="H89" i="43"/>
  <c r="I89" i="43"/>
  <c r="D89" i="43" l="1"/>
  <c r="D86" i="43"/>
  <c r="E79" i="43"/>
  <c r="F79" i="43"/>
  <c r="G79" i="43"/>
  <c r="H79" i="43"/>
  <c r="I79" i="43"/>
  <c r="E84" i="43"/>
  <c r="F84" i="43"/>
  <c r="G84" i="43"/>
  <c r="H84" i="43"/>
  <c r="I84" i="43"/>
  <c r="D81" i="43"/>
  <c r="D82" i="43"/>
  <c r="D83" i="43"/>
  <c r="D80" i="43"/>
  <c r="D84" i="43" l="1"/>
  <c r="D79" i="43"/>
  <c r="E192" i="43"/>
  <c r="F192" i="43"/>
  <c r="G192" i="43"/>
  <c r="H192" i="43"/>
  <c r="I192" i="43"/>
  <c r="E213" i="43"/>
  <c r="F213" i="43"/>
  <c r="G213" i="43"/>
  <c r="H213" i="43"/>
  <c r="I213" i="43"/>
  <c r="I191" i="43" s="1"/>
  <c r="E217" i="43"/>
  <c r="F217" i="43"/>
  <c r="G217" i="43"/>
  <c r="H217" i="43"/>
  <c r="I217" i="43"/>
  <c r="D215" i="43"/>
  <c r="D216" i="43"/>
  <c r="D214" i="43"/>
  <c r="D217" i="43" s="1"/>
  <c r="D56" i="43"/>
  <c r="D55" i="43"/>
  <c r="E91" i="43"/>
  <c r="F91" i="43"/>
  <c r="G91" i="43"/>
  <c r="H91" i="43"/>
  <c r="I91" i="43"/>
  <c r="E99" i="43"/>
  <c r="F99" i="43"/>
  <c r="G99" i="43"/>
  <c r="H99" i="43"/>
  <c r="I99" i="43"/>
  <c r="D97" i="43"/>
  <c r="D93" i="43"/>
  <c r="D94" i="43"/>
  <c r="D95" i="43"/>
  <c r="D96" i="43"/>
  <c r="D98" i="43"/>
  <c r="E77" i="43"/>
  <c r="F77" i="43"/>
  <c r="G77" i="43"/>
  <c r="H77" i="43"/>
  <c r="I77" i="43"/>
  <c r="D75" i="43"/>
  <c r="D77" i="43" s="1"/>
  <c r="E116" i="43"/>
  <c r="F116" i="43"/>
  <c r="G116" i="43"/>
  <c r="H116" i="43"/>
  <c r="I116" i="43"/>
  <c r="D114" i="43"/>
  <c r="D112" i="43"/>
  <c r="D113" i="43"/>
  <c r="E71" i="43"/>
  <c r="F71" i="43"/>
  <c r="G71" i="43"/>
  <c r="H71" i="43"/>
  <c r="I71" i="43"/>
  <c r="E68" i="43"/>
  <c r="F68" i="43"/>
  <c r="G68" i="43"/>
  <c r="H68" i="43"/>
  <c r="I68" i="43"/>
  <c r="D70" i="43"/>
  <c r="D69" i="43"/>
  <c r="E191" i="43" l="1"/>
  <c r="I66" i="43"/>
  <c r="E66" i="43"/>
  <c r="D213" i="43"/>
  <c r="F66" i="43"/>
  <c r="H66" i="43"/>
  <c r="H191" i="43"/>
  <c r="G66" i="43"/>
  <c r="F191" i="43"/>
  <c r="G191" i="43"/>
  <c r="D68" i="43"/>
  <c r="D116" i="43"/>
  <c r="D71" i="43"/>
  <c r="F137" i="43"/>
  <c r="D261" i="43"/>
  <c r="E233" i="43"/>
  <c r="F233" i="43"/>
  <c r="G233" i="43"/>
  <c r="H233" i="43"/>
  <c r="I233" i="43"/>
  <c r="D232" i="43"/>
  <c r="D231" i="43" s="1"/>
  <c r="E231" i="43"/>
  <c r="F231" i="43"/>
  <c r="G231" i="43"/>
  <c r="H231" i="43"/>
  <c r="I231" i="43"/>
  <c r="E248" i="43"/>
  <c r="F248" i="43"/>
  <c r="G248" i="43"/>
  <c r="H248" i="43"/>
  <c r="I248" i="43"/>
  <c r="E258" i="43"/>
  <c r="F258" i="43"/>
  <c r="G258" i="43"/>
  <c r="H258" i="43"/>
  <c r="I258" i="43"/>
  <c r="D256" i="43"/>
  <c r="D257" i="43"/>
  <c r="D250" i="43"/>
  <c r="D251" i="43"/>
  <c r="D252" i="43"/>
  <c r="D253" i="43"/>
  <c r="D254" i="43"/>
  <c r="D255" i="43"/>
  <c r="D249" i="43"/>
  <c r="D245" i="43"/>
  <c r="D237" i="43"/>
  <c r="E229" i="43"/>
  <c r="F229" i="43"/>
  <c r="G229" i="43"/>
  <c r="H229" i="43"/>
  <c r="I229" i="43"/>
  <c r="E225" i="43"/>
  <c r="F225" i="43"/>
  <c r="G225" i="43"/>
  <c r="H225" i="43"/>
  <c r="I225" i="43"/>
  <c r="D227" i="43"/>
  <c r="D228" i="43"/>
  <c r="D226" i="43"/>
  <c r="D248" i="43" l="1"/>
  <c r="D225" i="43"/>
  <c r="D258" i="43"/>
  <c r="D233" i="43"/>
  <c r="D229" i="43"/>
  <c r="E211" i="43"/>
  <c r="F211" i="43"/>
  <c r="G211" i="43"/>
  <c r="H211" i="43"/>
  <c r="I211" i="43"/>
  <c r="D194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193" i="43"/>
  <c r="E169" i="43"/>
  <c r="F169" i="43"/>
  <c r="G169" i="43"/>
  <c r="H169" i="43"/>
  <c r="I169" i="43"/>
  <c r="E178" i="43"/>
  <c r="F178" i="43"/>
  <c r="G178" i="43"/>
  <c r="H178" i="43"/>
  <c r="I178" i="43"/>
  <c r="D171" i="43"/>
  <c r="D172" i="43"/>
  <c r="D173" i="43"/>
  <c r="D174" i="43"/>
  <c r="D175" i="43"/>
  <c r="D176" i="43"/>
  <c r="D170" i="43"/>
  <c r="D166" i="43"/>
  <c r="E164" i="43"/>
  <c r="F164" i="43"/>
  <c r="G164" i="43"/>
  <c r="H164" i="43"/>
  <c r="I164" i="43"/>
  <c r="G21" i="43"/>
  <c r="E11" i="43"/>
  <c r="F11" i="43"/>
  <c r="G11" i="43"/>
  <c r="H11" i="43"/>
  <c r="I11" i="43"/>
  <c r="G15" i="43"/>
  <c r="D14" i="43"/>
  <c r="G22" i="43" l="1"/>
  <c r="G18" i="43"/>
  <c r="D192" i="43"/>
  <c r="D191" i="43" s="1"/>
  <c r="D164" i="43"/>
  <c r="D167" i="43"/>
  <c r="D211" i="43"/>
  <c r="D178" i="43"/>
  <c r="D169" i="43"/>
  <c r="D21" i="43"/>
  <c r="I186" i="43"/>
  <c r="H186" i="43"/>
  <c r="G186" i="43"/>
  <c r="F186" i="43"/>
  <c r="E186" i="43"/>
  <c r="I182" i="43"/>
  <c r="I181" i="43" s="1"/>
  <c r="H182" i="43"/>
  <c r="H181" i="43" s="1"/>
  <c r="G182" i="43"/>
  <c r="G181" i="43" s="1"/>
  <c r="F182" i="43"/>
  <c r="F181" i="43" s="1"/>
  <c r="E182" i="43"/>
  <c r="E181" i="43" s="1"/>
  <c r="F146" i="43" l="1"/>
  <c r="E125" i="43" l="1"/>
  <c r="F125" i="43"/>
  <c r="G125" i="43"/>
  <c r="H125" i="43"/>
  <c r="I125" i="43"/>
  <c r="E126" i="43"/>
  <c r="F126" i="43"/>
  <c r="G126" i="43"/>
  <c r="H126" i="43"/>
  <c r="I126" i="43"/>
  <c r="I57" i="43"/>
  <c r="H57" i="43"/>
  <c r="G57" i="43"/>
  <c r="F57" i="43"/>
  <c r="E57" i="43"/>
  <c r="D124" i="43"/>
  <c r="D125" i="43" s="1"/>
  <c r="D123" i="43"/>
  <c r="D126" i="43" s="1"/>
  <c r="I122" i="43"/>
  <c r="H122" i="43"/>
  <c r="G122" i="43"/>
  <c r="F122" i="43"/>
  <c r="E122" i="43"/>
  <c r="I54" i="43"/>
  <c r="H54" i="43"/>
  <c r="G54" i="43"/>
  <c r="F54" i="43"/>
  <c r="E54" i="43"/>
  <c r="I120" i="43"/>
  <c r="H120" i="43"/>
  <c r="G120" i="43"/>
  <c r="F120" i="43"/>
  <c r="E120" i="43"/>
  <c r="G101" i="43"/>
  <c r="D119" i="43"/>
  <c r="D118" i="43" s="1"/>
  <c r="I52" i="43"/>
  <c r="H52" i="43"/>
  <c r="G52" i="43"/>
  <c r="F52" i="43"/>
  <c r="E52" i="43"/>
  <c r="I48" i="43"/>
  <c r="H48" i="43"/>
  <c r="G48" i="43"/>
  <c r="F48" i="43"/>
  <c r="E48" i="43"/>
  <c r="E46" i="43"/>
  <c r="F46" i="43"/>
  <c r="G46" i="43"/>
  <c r="H46" i="43"/>
  <c r="I46" i="43"/>
  <c r="I44" i="43"/>
  <c r="H44" i="43"/>
  <c r="G44" i="43"/>
  <c r="F44" i="43"/>
  <c r="E44" i="43"/>
  <c r="D45" i="43"/>
  <c r="D44" i="43" s="1"/>
  <c r="I42" i="43"/>
  <c r="H42" i="43"/>
  <c r="G42" i="43"/>
  <c r="F42" i="43"/>
  <c r="E42" i="43"/>
  <c r="I39" i="43"/>
  <c r="H39" i="43"/>
  <c r="G39" i="43"/>
  <c r="F39" i="43"/>
  <c r="E39" i="43"/>
  <c r="D41" i="43"/>
  <c r="D40" i="43"/>
  <c r="E37" i="43"/>
  <c r="F37" i="43"/>
  <c r="G37" i="43"/>
  <c r="H37" i="43"/>
  <c r="I37" i="43"/>
  <c r="E35" i="43"/>
  <c r="F35" i="43"/>
  <c r="G35" i="43"/>
  <c r="H35" i="43"/>
  <c r="I35" i="43"/>
  <c r="D36" i="43"/>
  <c r="D37" i="43" s="1"/>
  <c r="E33" i="43"/>
  <c r="F33" i="43"/>
  <c r="G33" i="43"/>
  <c r="H33" i="43"/>
  <c r="I33" i="43"/>
  <c r="E32" i="43"/>
  <c r="F32" i="43"/>
  <c r="G32" i="43"/>
  <c r="H32" i="43"/>
  <c r="I32" i="43"/>
  <c r="I28" i="43"/>
  <c r="H28" i="43"/>
  <c r="G28" i="43"/>
  <c r="F28" i="43"/>
  <c r="E28" i="43"/>
  <c r="D30" i="43"/>
  <c r="D31" i="43"/>
  <c r="D33" i="43" s="1"/>
  <c r="D29" i="43"/>
  <c r="D92" i="43"/>
  <c r="I64" i="43"/>
  <c r="H64" i="43"/>
  <c r="G64" i="43"/>
  <c r="F64" i="43"/>
  <c r="E64" i="43"/>
  <c r="I61" i="43"/>
  <c r="I59" i="43" s="1"/>
  <c r="H61" i="43"/>
  <c r="H59" i="43" s="1"/>
  <c r="G61" i="43"/>
  <c r="G59" i="43" s="1"/>
  <c r="F61" i="43"/>
  <c r="F59" i="43" s="1"/>
  <c r="E61" i="43"/>
  <c r="E59" i="43" s="1"/>
  <c r="D63" i="43"/>
  <c r="D62" i="43"/>
  <c r="D74" i="43"/>
  <c r="I132" i="43"/>
  <c r="H132" i="43"/>
  <c r="G132" i="43"/>
  <c r="F132" i="43"/>
  <c r="E132" i="43"/>
  <c r="I130" i="43"/>
  <c r="I128" i="43" s="1"/>
  <c r="H130" i="43"/>
  <c r="H128" i="43" s="1"/>
  <c r="G130" i="43"/>
  <c r="G128" i="43" s="1"/>
  <c r="F130" i="43"/>
  <c r="F128" i="43" s="1"/>
  <c r="E130" i="43"/>
  <c r="E128" i="43" s="1"/>
  <c r="D131" i="43"/>
  <c r="D132" i="43" s="1"/>
  <c r="I101" i="43"/>
  <c r="E101" i="43"/>
  <c r="D109" i="43"/>
  <c r="D110" i="43"/>
  <c r="D111" i="43"/>
  <c r="D19" i="43"/>
  <c r="D22" i="43" l="1"/>
  <c r="D18" i="43"/>
  <c r="D115" i="43"/>
  <c r="D103" i="43"/>
  <c r="D99" i="43"/>
  <c r="D91" i="43"/>
  <c r="H26" i="43"/>
  <c r="D64" i="43"/>
  <c r="E26" i="43"/>
  <c r="I26" i="43"/>
  <c r="F101" i="43"/>
  <c r="F26" i="43"/>
  <c r="H101" i="43"/>
  <c r="D46" i="43"/>
  <c r="G26" i="43"/>
  <c r="D32" i="43"/>
  <c r="D35" i="43"/>
  <c r="D57" i="43"/>
  <c r="D122" i="43"/>
  <c r="D54" i="43"/>
  <c r="D120" i="43"/>
  <c r="D39" i="43"/>
  <c r="D48" i="43"/>
  <c r="D52" i="43"/>
  <c r="D42" i="43"/>
  <c r="D28" i="43"/>
  <c r="D130" i="43"/>
  <c r="D128" i="43" s="1"/>
  <c r="D61" i="43"/>
  <c r="D59" i="43" s="1"/>
  <c r="I244" i="43"/>
  <c r="H244" i="43"/>
  <c r="G244" i="43"/>
  <c r="F244" i="43"/>
  <c r="E244" i="43"/>
  <c r="I246" i="43"/>
  <c r="H246" i="43"/>
  <c r="G246" i="43"/>
  <c r="F246" i="43"/>
  <c r="F267" i="43" s="1"/>
  <c r="E246" i="43"/>
  <c r="I162" i="43"/>
  <c r="I277" i="43" s="1"/>
  <c r="H162" i="43"/>
  <c r="H277" i="43" s="1"/>
  <c r="G162" i="43"/>
  <c r="G277" i="43" s="1"/>
  <c r="F162" i="43"/>
  <c r="F277" i="43" s="1"/>
  <c r="E162" i="43"/>
  <c r="E277" i="43" s="1"/>
  <c r="I134" i="43"/>
  <c r="H134" i="43"/>
  <c r="G134" i="43"/>
  <c r="F134" i="43"/>
  <c r="E134" i="43"/>
  <c r="I147" i="43"/>
  <c r="H147" i="43"/>
  <c r="G147" i="43"/>
  <c r="F147" i="43"/>
  <c r="E147" i="43"/>
  <c r="I146" i="43"/>
  <c r="I267" i="43" s="1"/>
  <c r="H146" i="43"/>
  <c r="H267" i="43" s="1"/>
  <c r="G146" i="43"/>
  <c r="G267" i="43" s="1"/>
  <c r="E146" i="43"/>
  <c r="D145" i="43"/>
  <c r="D138" i="43"/>
  <c r="D137" i="43"/>
  <c r="D13" i="43"/>
  <c r="D12" i="43"/>
  <c r="E267" i="43" l="1"/>
  <c r="D66" i="43"/>
  <c r="D26" i="43"/>
  <c r="E24" i="43"/>
  <c r="I24" i="43"/>
  <c r="G24" i="43"/>
  <c r="H24" i="43"/>
  <c r="D15" i="43"/>
  <c r="D11" i="43"/>
  <c r="D101" i="43"/>
  <c r="F24" i="43"/>
  <c r="D146" i="43"/>
  <c r="H274" i="43"/>
  <c r="I160" i="43" l="1"/>
  <c r="H160" i="43"/>
  <c r="G160" i="43"/>
  <c r="F160" i="43"/>
  <c r="E160" i="43"/>
  <c r="I159" i="43"/>
  <c r="H159" i="43"/>
  <c r="G159" i="43"/>
  <c r="F159" i="43"/>
  <c r="E159" i="43"/>
  <c r="I151" i="43"/>
  <c r="H151" i="43"/>
  <c r="G151" i="43"/>
  <c r="F151" i="43"/>
  <c r="E151" i="43"/>
  <c r="D153" i="43"/>
  <c r="D154" i="43"/>
  <c r="D155" i="43"/>
  <c r="D156" i="43"/>
  <c r="D157" i="43"/>
  <c r="D160" i="43" s="1"/>
  <c r="D144" i="43"/>
  <c r="D141" i="43"/>
  <c r="D142" i="43"/>
  <c r="D143" i="43"/>
  <c r="D238" i="43" l="1"/>
  <c r="I238" i="43"/>
  <c r="H238" i="43"/>
  <c r="G238" i="43"/>
  <c r="G268" i="43" s="1"/>
  <c r="F238" i="43"/>
  <c r="E238" i="43"/>
  <c r="I236" i="43"/>
  <c r="I223" i="43" s="1"/>
  <c r="H236" i="43"/>
  <c r="H223" i="43" s="1"/>
  <c r="G236" i="43"/>
  <c r="G223" i="43" s="1"/>
  <c r="F236" i="43"/>
  <c r="F223" i="43" s="1"/>
  <c r="E236" i="43"/>
  <c r="E223" i="43" s="1"/>
  <c r="D236" i="43" l="1"/>
  <c r="D223" i="43" s="1"/>
  <c r="I275" i="43" l="1"/>
  <c r="H275" i="43"/>
  <c r="G275" i="43"/>
  <c r="F275" i="43"/>
  <c r="E275" i="43"/>
  <c r="D246" i="43" l="1"/>
  <c r="D267" i="43" s="1"/>
  <c r="D244" i="43"/>
  <c r="D139" i="43"/>
  <c r="G9" i="43" l="1"/>
  <c r="G273" i="43" s="1"/>
  <c r="I15" i="43" l="1"/>
  <c r="I268" i="43" s="1"/>
  <c r="H15" i="43"/>
  <c r="H268" i="43" s="1"/>
  <c r="F15" i="43"/>
  <c r="F268" i="43" s="1"/>
  <c r="E15" i="43"/>
  <c r="E268" i="43" s="1"/>
  <c r="I9" i="43"/>
  <c r="I273" i="43" s="1"/>
  <c r="H9" i="43"/>
  <c r="H273" i="43" s="1"/>
  <c r="F9" i="43"/>
  <c r="F273" i="43" s="1"/>
  <c r="E9" i="43"/>
  <c r="E273" i="43" s="1"/>
  <c r="I260" i="43"/>
  <c r="H260" i="43"/>
  <c r="G260" i="43"/>
  <c r="F260" i="43"/>
  <c r="E260" i="43"/>
  <c r="I262" i="43"/>
  <c r="I269" i="43" s="1"/>
  <c r="H262" i="43"/>
  <c r="H269" i="43" s="1"/>
  <c r="G262" i="43"/>
  <c r="G269" i="43" s="1"/>
  <c r="F262" i="43"/>
  <c r="F269" i="43" s="1"/>
  <c r="E262" i="43"/>
  <c r="E269" i="43" s="1"/>
  <c r="D262" i="43"/>
  <c r="D269" i="43" s="1"/>
  <c r="F241" i="43" l="1"/>
  <c r="F279" i="43" s="1"/>
  <c r="F266" i="43"/>
  <c r="G241" i="43"/>
  <c r="G279" i="43" s="1"/>
  <c r="H241" i="43"/>
  <c r="H279" i="43" s="1"/>
  <c r="E241" i="43"/>
  <c r="E279" i="43" s="1"/>
  <c r="I241" i="43"/>
  <c r="I279" i="43" s="1"/>
  <c r="E264" i="43"/>
  <c r="D260" i="43"/>
  <c r="D241" i="43" s="1"/>
  <c r="D140" i="43" l="1"/>
  <c r="I278" i="43"/>
  <c r="H278" i="43"/>
  <c r="G278" i="43"/>
  <c r="F278" i="43"/>
  <c r="E278" i="43"/>
  <c r="D186" i="43" l="1"/>
  <c r="D182" i="43"/>
  <c r="D181" i="43" s="1"/>
  <c r="D162" i="43" s="1"/>
  <c r="D134" i="43"/>
  <c r="D24" i="43" s="1"/>
  <c r="D147" i="43"/>
  <c r="D9" i="43"/>
  <c r="D273" i="43" s="1"/>
  <c r="D275" i="43" l="1"/>
  <c r="G220" i="43" l="1"/>
  <c r="F220" i="43"/>
  <c r="E220" i="43"/>
  <c r="D219" i="43"/>
  <c r="D220" i="43" s="1"/>
  <c r="I218" i="43"/>
  <c r="G218" i="43"/>
  <c r="F218" i="43"/>
  <c r="E218" i="43"/>
  <c r="D152" i="43"/>
  <c r="I149" i="43"/>
  <c r="I276" i="43" s="1"/>
  <c r="H149" i="43"/>
  <c r="H276" i="43" s="1"/>
  <c r="H272" i="43" s="1"/>
  <c r="G149" i="43"/>
  <c r="G276" i="43" s="1"/>
  <c r="F149" i="43"/>
  <c r="F276" i="43" s="1"/>
  <c r="E149" i="43"/>
  <c r="E276" i="43" s="1"/>
  <c r="I17" i="43"/>
  <c r="I274" i="43" s="1"/>
  <c r="G17" i="43"/>
  <c r="G274" i="43" s="1"/>
  <c r="F17" i="43"/>
  <c r="F274" i="43" s="1"/>
  <c r="E17" i="43"/>
  <c r="E274" i="43" s="1"/>
  <c r="D277" i="43" l="1"/>
  <c r="I272" i="43"/>
  <c r="F272" i="43"/>
  <c r="E272" i="43"/>
  <c r="G272" i="43"/>
  <c r="D159" i="43"/>
  <c r="D268" i="43" s="1"/>
  <c r="D151" i="43"/>
  <c r="D149" i="43" s="1"/>
  <c r="D276" i="43" s="1"/>
  <c r="E266" i="43"/>
  <c r="G264" i="43"/>
  <c r="G266" i="43"/>
  <c r="D279" i="43"/>
  <c r="D218" i="43"/>
  <c r="D17" i="43"/>
  <c r="D274" i="43" s="1"/>
  <c r="D266" i="43" l="1"/>
  <c r="D278" i="43"/>
  <c r="D272" i="43" s="1"/>
  <c r="I266" i="43"/>
  <c r="H264" i="43"/>
  <c r="F264" i="43"/>
  <c r="I264" i="43" l="1"/>
  <c r="D264" i="43" s="1"/>
  <c r="H266" i="43"/>
</calcChain>
</file>

<file path=xl/sharedStrings.xml><?xml version="1.0" encoding="utf-8"?>
<sst xmlns="http://schemas.openxmlformats.org/spreadsheetml/2006/main" count="237" uniqueCount="191">
  <si>
    <t>№</t>
  </si>
  <si>
    <t>ФУНКЦИЯ, ДЕЙНОСТ , ОБЕКТ</t>
  </si>
  <si>
    <t>§</t>
  </si>
  <si>
    <t>ВСИЧКО ЗА ОБЩИНАТА:</t>
  </si>
  <si>
    <t>ФУНКЦИЯ I - Общи държавни служби</t>
  </si>
  <si>
    <t>ФУНКЦИЯ III - Образование</t>
  </si>
  <si>
    <t>ФУНКЦИЯ  VI - Жил.строителство БКС и ООС</t>
  </si>
  <si>
    <t>ФУНКЦИЯ  VII - Почивно дело и култура</t>
  </si>
  <si>
    <t>ФУНКЦИЯ  VIII - Иконом.дейности и услуги</t>
  </si>
  <si>
    <t xml:space="preserve"> ФУНКЦИЯ I - Общи държавни служби</t>
  </si>
  <si>
    <t>става</t>
  </si>
  <si>
    <t>Общо бюджетни средства</t>
  </si>
  <si>
    <t>Целева субсидия за капиталови разходи</t>
  </si>
  <si>
    <t>Собствени бюджетни средства</t>
  </si>
  <si>
    <t>Държавни</t>
  </si>
  <si>
    <t>Местни</t>
  </si>
  <si>
    <t>План</t>
  </si>
  <si>
    <t>ОБЩИНА РАКОВСКИ, ОБЛАСТ  ПЛОВДИВ</t>
  </si>
  <si>
    <t>п.к 4150 пл. България, тел. 03151/2260. факс: 031512361, e-mail: oa@rakovski.bg</t>
  </si>
  <si>
    <t>Общинска администрация - д.122</t>
  </si>
  <si>
    <t>ФУНКЦИЯ VІІІ - Икономически дейности и услуги</t>
  </si>
  <si>
    <t>ФУНКЦИЯ ІІ - Отбрана и сигурност</t>
  </si>
  <si>
    <t>ВСИЧКО ЗА  §51</t>
  </si>
  <si>
    <t xml:space="preserve">ВСИЧКО ЗА  §52 </t>
  </si>
  <si>
    <t>Разпределение по функции</t>
  </si>
  <si>
    <t>Разпределение по параграфи</t>
  </si>
  <si>
    <t>ВСИЧКО ЗА §52</t>
  </si>
  <si>
    <t>Превантивна дейност за намаляване на вредните последици от стихийни бедствия и аварии - д.283</t>
  </si>
  <si>
    <t>Други дейности по образованието - д.389</t>
  </si>
  <si>
    <t>В Т.Ч. §§40-00 Приходи от продажба на нефинансови активи</t>
  </si>
  <si>
    <t>Озеленяване  - д.622</t>
  </si>
  <si>
    <t>ВСИЧКО ЗА  §54</t>
  </si>
  <si>
    <t>Други дейности по транспорта - д.849</t>
  </si>
  <si>
    <t>ФУНКЦИЯ VIІ - Почивно дело</t>
  </si>
  <si>
    <t>ВСИЧКО ЗА  §53</t>
  </si>
  <si>
    <t>ВИК - д.603</t>
  </si>
  <si>
    <t>Функция  V - Социално осигуряване, подпомагане и грижи</t>
  </si>
  <si>
    <t>ФУНКЦИЯ  V - Социално осигуряване, подпомагане и грижи</t>
  </si>
  <si>
    <t>Изготвил:</t>
  </si>
  <si>
    <t>Гл. експ. „Бюджет и финанси”</t>
  </si>
  <si>
    <t>Изграждане на видеонаблюдение в с. Шишманци</t>
  </si>
  <si>
    <t>Изграждане на видеонаблюдение в с. Момино село</t>
  </si>
  <si>
    <t>Изграждане на видеонаблюдение в с. Болярино</t>
  </si>
  <si>
    <t>ВСИЧКО ЗА §53</t>
  </si>
  <si>
    <t>Други(Целеви)</t>
  </si>
  <si>
    <t>Спорт за всички д. 714</t>
  </si>
  <si>
    <t xml:space="preserve">Дейност 832 „Служби и дейности по поддържане, ремонт и изграждане на пътища” </t>
  </si>
  <si>
    <t>ВСИЧКО ЗА §51</t>
  </si>
  <si>
    <t>Изграждане, ремонт и поддръжка на улична мрежа - д.606</t>
  </si>
  <si>
    <t>Изграждане на видеонаблюдение в с. Белозем</t>
  </si>
  <si>
    <t>Изграждане на видеонаблюдение в с. Стряма</t>
  </si>
  <si>
    <t xml:space="preserve">Други дейности по жилищното строителство - д. 2619 </t>
  </si>
  <si>
    <t>Изграждане на видеонаблюдение в с. Чалъкови</t>
  </si>
  <si>
    <t>Изграждане на видеонаблюдение в гр. Раковски</t>
  </si>
  <si>
    <t>Други дейности по икономиката - д.898</t>
  </si>
  <si>
    <t>Лаптоп</t>
  </si>
  <si>
    <t>Функция III - Образование</t>
  </si>
  <si>
    <t>Таня Йовчева</t>
  </si>
  <si>
    <t>Други дейности по културата - д. 759</t>
  </si>
  <si>
    <t>Обзавеждане и оборудване ДГ Синчец, филиал Шишманци</t>
  </si>
  <si>
    <t>Изграждане на спортна площадка ОУ Отец Паисий, Стряма (14 000 лв - собствено участие)</t>
  </si>
  <si>
    <t>Напоителна система ДГ "Дъга", с. Чалъкови</t>
  </si>
  <si>
    <t xml:space="preserve">Вертикална планировка и облагородяване на дворно пространство ДГ Феникс </t>
  </si>
  <si>
    <t>Метални врати - 4 бр</t>
  </si>
  <si>
    <t>Стерилизатор ДГ Синчец, филиал Шишманци</t>
  </si>
  <si>
    <t>ЦСРИ - д. 550</t>
  </si>
  <si>
    <t>Комп.с-ма</t>
  </si>
  <si>
    <t>Вакуум Модул AVACO</t>
  </si>
  <si>
    <t>Мултифункционален апарат PhysioGO 700I за комбинирана терапия</t>
  </si>
  <si>
    <t>Микробус</t>
  </si>
  <si>
    <t>Изработка на уебсайт</t>
  </si>
  <si>
    <t>ФУНКЦИЯ II - Отбрана и сигурност</t>
  </si>
  <si>
    <t>Реконструкция и конструктивно усилване на сграда - Целева субсидия КР от 2023</t>
  </si>
  <si>
    <t xml:space="preserve">Ограда на сграда за детска градина - Целева субсидия за КР за 2023 </t>
  </si>
  <si>
    <t>Изработване на проект за Общ устройствен план (ОУП) на община Раковски, включващ Екологична оценка (ЕО) и Оценка за съвместимост (ОС) - преходен обект ЦС КР от 2022</t>
  </si>
  <si>
    <t>ПГ "Петър Парчевич"</t>
  </si>
  <si>
    <t>ПГ - д. 326</t>
  </si>
  <si>
    <t>Ресурсно подпомагане - д. 338</t>
  </si>
  <si>
    <t>ОУ - д.322</t>
  </si>
  <si>
    <t>ОУ "Христо Смирненски"</t>
  </si>
  <si>
    <t>Лаптопи - 3 бр.</t>
  </si>
  <si>
    <t>ОУ "Гео Милев "</t>
  </si>
  <si>
    <t>ПП - д.318</t>
  </si>
  <si>
    <t xml:space="preserve">Шкаф за лего </t>
  </si>
  <si>
    <t>ОУ "Отец Паисий"</t>
  </si>
  <si>
    <t>ДГ - д.311</t>
  </si>
  <si>
    <t>Беседка - 1 бр</t>
  </si>
  <si>
    <t>Детски съоръжения - 4 бр.</t>
  </si>
  <si>
    <t>Модул финансов контрольр</t>
  </si>
  <si>
    <t>ДГ "Дъга"</t>
  </si>
  <si>
    <t>ДГ "Щастливо детство"</t>
  </si>
  <si>
    <t>Детски съоръжения</t>
  </si>
  <si>
    <t>ДГ "Детелина"</t>
  </si>
  <si>
    <t>Алуминиев сенник с поликарбонат 2 бр. ( стойността на целия обект е 25 600 лв., платени в 2023 г - 12 000 лв.)</t>
  </si>
  <si>
    <t>Перголи за вътрешен двор - 2 бр.</t>
  </si>
  <si>
    <t>ДГ "Първи юни"</t>
  </si>
  <si>
    <t>Климатик</t>
  </si>
  <si>
    <t>ДГ "Синчец"</t>
  </si>
  <si>
    <t>Лаптоп - 3 бр</t>
  </si>
  <si>
    <t>Климатици - 4 бр</t>
  </si>
  <si>
    <t>Готварска печка</t>
  </si>
  <si>
    <t>ПГСС</t>
  </si>
  <si>
    <t>ДГ "Феникс"</t>
  </si>
  <si>
    <t>Уебсайт</t>
  </si>
  <si>
    <t>ЦПЛР - д.337</t>
  </si>
  <si>
    <t>Охранителна система</t>
  </si>
  <si>
    <t>ОП "БП"</t>
  </si>
  <si>
    <t>Камион</t>
  </si>
  <si>
    <t>Лаптоп - 2 бр.</t>
  </si>
  <si>
    <t>ПРИЛОЖЕНИЕ №5</t>
  </si>
  <si>
    <t>РАЗЧЕТ НА КАПИТАЛОВИТЕ РАЗХОДИ НА ОБЩИНА РАКОВСКИ ЗА 2025 ГОДИНА</t>
  </si>
  <si>
    <t>Климатик - ОбА "Лична помощ"</t>
  </si>
  <si>
    <t>Климатик - Кметство Чалъкови</t>
  </si>
  <si>
    <t>Изготвяне на инвестиционен проект за защита от наводнения от р. Сребра в участъка на урбанизираната територия и землището на гр. Раковски, кв. Ген. Николаево - изграждане на подпорни стени - подобект: участък по ул. Осми март - преходен обект, АН-3600 лв., СН-3600 лв</t>
  </si>
  <si>
    <t>Авторски надзор по време на СМР на 33 улици на територията на община Раковски</t>
  </si>
  <si>
    <t>Строителен надзор по време на СМР на 33 улици на територията на община Раковски</t>
  </si>
  <si>
    <t>Надзор в проектирането 7 улици*360 лв</t>
  </si>
  <si>
    <t>Надзор в проектирането на улична мрежа в с. Стряма</t>
  </si>
  <si>
    <t>Надзор в проектирането ул. В. Петлешков</t>
  </si>
  <si>
    <t>Надзор в проектирането ул. 1ва, с. Болярино</t>
  </si>
  <si>
    <t>Надзор в проектирането 10 ул.*480 лв</t>
  </si>
  <si>
    <t>Трактор</t>
  </si>
  <si>
    <t>Косачка за трактор км.Чалъкови</t>
  </si>
  <si>
    <t>Приказни герои от приказка "Хитър Петър и отровната баница" 4 бр</t>
  </si>
  <si>
    <t xml:space="preserve">Хитър Петър </t>
  </si>
  <si>
    <t>Масата с баницата</t>
  </si>
  <si>
    <t>Чорбаджийката</t>
  </si>
  <si>
    <t>Котката</t>
  </si>
  <si>
    <t>Приказни герои от приказка "Който не работи, не трябва да яде" 3 бр</t>
  </si>
  <si>
    <t>Мома Богданка</t>
  </si>
  <si>
    <t>Кладенец</t>
  </si>
  <si>
    <t>Кобилица с ведра</t>
  </si>
  <si>
    <t>Приказни герои от приказка "Момче и вятър" 5 бр</t>
  </si>
  <si>
    <t>Момче</t>
  </si>
  <si>
    <t>Майка</t>
  </si>
  <si>
    <t>Вятър</t>
  </si>
  <si>
    <t>Петле с жълтици</t>
  </si>
  <si>
    <t>Кърпа с лакомства</t>
  </si>
  <si>
    <t>Ел.табло - Секирово</t>
  </si>
  <si>
    <t>Изграждане на на многофункционална спортна зала - СН</t>
  </si>
  <si>
    <t>Коледна украса</t>
  </si>
  <si>
    <t>Паркинг автомат - 2 бр. (7 мес. * 3466.40 лв.)</t>
  </si>
  <si>
    <t>Читалища - д.738</t>
  </si>
  <si>
    <t>Проект Енергийни мерки ч-ще Б-но, М-но - СН</t>
  </si>
  <si>
    <t>Реконструкция и конструктивно усилване на сграда -детска ясла и Физкултурен салон към ДГ "Феникс"  СМР - 591824 лв., СН - 3024 лв., АН - 2400 лв</t>
  </si>
  <si>
    <t>ОУ "Христо Ботев"</t>
  </si>
  <si>
    <t>Модулна преместваема сцена (преходен обект)</t>
  </si>
  <si>
    <t>Работна маса за кабинет по "Технологии и предприемачество"</t>
  </si>
  <si>
    <t>Модулни лабораторни маси - 4 бр.</t>
  </si>
  <si>
    <t>Шкаф за съхранение и зареждане на лаптопи</t>
  </si>
  <si>
    <t>Метален шкаф за съхранение на химични елементи - 2 бр.</t>
  </si>
  <si>
    <t>Лабораторна маса</t>
  </si>
  <si>
    <t>Софтуер за управление на ресторант</t>
  </si>
  <si>
    <t>ПП "Финансов контрольор"</t>
  </si>
  <si>
    <t>Програмен продукт</t>
  </si>
  <si>
    <t>Мултифункционални устройства - 2 бр.</t>
  </si>
  <si>
    <t>Мултифункционално устройство - цветно 1 бр.</t>
  </si>
  <si>
    <t>Компютри - 3 бр.</t>
  </si>
  <si>
    <t>Проектори - 5 бр.</t>
  </si>
  <si>
    <t>Озвучителна техника 2 бр НП "Заедно в изкуствата и спорта"</t>
  </si>
  <si>
    <t>Климатици - 4 бр.</t>
  </si>
  <si>
    <t>Подопочистваща машина</t>
  </si>
  <si>
    <t>Система за видеонаблюдение</t>
  </si>
  <si>
    <t>Дървени перголи (в т.ч. 1710 лв. преходен от 2024 г)</t>
  </si>
  <si>
    <t>Сеялка за семена</t>
  </si>
  <si>
    <t>Духалка за листа</t>
  </si>
  <si>
    <t>Бензинов тример за косене</t>
  </si>
  <si>
    <t>ПРБ - д. 622</t>
  </si>
  <si>
    <t>ОП "БП" - д.622</t>
  </si>
  <si>
    <t>ОУ "Гео Милев"</t>
  </si>
  <si>
    <t>Лаптоп - 6 бр*1500 лв</t>
  </si>
  <si>
    <t>Подопочистваща машина - 2 бр.</t>
  </si>
  <si>
    <t>Климатик - 3 бр.</t>
  </si>
  <si>
    <t>ОУ "Д-р Петър Берон"</t>
  </si>
  <si>
    <t>Компютърна система - 1 бр</t>
  </si>
  <si>
    <t>Градинска барака</t>
  </si>
  <si>
    <t>Изграждане на Физкултурен салон (от преходен остатък)</t>
  </si>
  <si>
    <t>Климатици - 3 бр.</t>
  </si>
  <si>
    <t>Учебен стенд - Физика</t>
  </si>
  <si>
    <t>Стенд за обучение по Електротехника</t>
  </si>
  <si>
    <t>Стенд за обучение по Физика и Електротехника</t>
  </si>
  <si>
    <t>Лаптопи - 10 бр за wifi мрежа</t>
  </si>
  <si>
    <t>Рехабилитация на част от път  PDV 3235 - Стр.надзор</t>
  </si>
  <si>
    <t>Мултифункционално устройство (принтер, скенер) - 2 бр*1500 лв</t>
  </si>
  <si>
    <t>Аварийно укрепване на р. Сребра, - Надзор в проектирането кв. Ген. Николаево - 1800 лв. и с. Шишмаци - 1800 лв</t>
  </si>
  <si>
    <t>Изготвяне на инвестиционен проект за защита от наводнения от р. Сребра в участъка на урбанизираната територия и землището на община  Раковски, кв. Ген. Николаево - изграждане на подпорни стени - подобект: участък по р. Сребра в кв. Ген. Николаево и подобект 2- участък по р. Сребра в с. Шишманци </t>
  </si>
  <si>
    <t>Изграждане на канализационна мрежа в с. Стряма 2ри етап - СМР</t>
  </si>
  <si>
    <t>Комбинирано детско съоръжение в парк в км. Белозем</t>
  </si>
  <si>
    <t>ПАВЕЛ ГУДЖЕРОВ</t>
  </si>
  <si>
    <t>Кмет на Община Раковски</t>
  </si>
  <si>
    <t>Къртач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</si>
</sst>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4" fillId="0" borderId="2" xfId="0" applyFont="1" applyFill="1" applyBorder="1"/>
    <xf numFmtId="0" fontId="6" fillId="0" borderId="1" xfId="0" applyFont="1" applyFill="1" applyBorder="1"/>
    <xf numFmtId="3" fontId="5" fillId="0" borderId="1" xfId="0" applyNumberFormat="1" applyFont="1" applyFill="1" applyBorder="1"/>
    <xf numFmtId="0" fontId="9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0" fontId="9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11" fillId="0" borderId="1" xfId="0" applyFont="1" applyFill="1" applyBorder="1"/>
    <xf numFmtId="3" fontId="5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9" fillId="0" borderId="0" xfId="0" applyNumberFormat="1" applyFont="1" applyFill="1"/>
    <xf numFmtId="0" fontId="5" fillId="0" borderId="5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center" wrapText="1"/>
    </xf>
    <xf numFmtId="3" fontId="9" fillId="0" borderId="0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/>
    <xf numFmtId="0" fontId="5" fillId="0" borderId="0" xfId="0" applyFont="1" applyFill="1"/>
    <xf numFmtId="0" fontId="14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Alignment="1"/>
    <xf numFmtId="0" fontId="16" fillId="0" borderId="0" xfId="0" applyFont="1" applyFill="1" applyAlignment="1"/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5" xfId="0" applyFont="1" applyFill="1" applyBorder="1" applyAlignment="1">
      <alignment horizontal="right"/>
    </xf>
    <xf numFmtId="0" fontId="6" fillId="0" borderId="5" xfId="0" applyFont="1" applyFill="1" applyBorder="1"/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Fill="1" applyBorder="1"/>
    <xf numFmtId="3" fontId="6" fillId="0" borderId="1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/>
    <xf numFmtId="1" fontId="4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1" fontId="21" fillId="0" borderId="1" xfId="0" applyNumberFormat="1" applyFont="1" applyFill="1" applyBorder="1" applyAlignment="1">
      <alignment horizontal="right"/>
    </xf>
    <xf numFmtId="0" fontId="22" fillId="0" borderId="14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49" fontId="4" fillId="0" borderId="1" xfId="0" applyNumberFormat="1" applyFont="1" applyBorder="1"/>
    <xf numFmtId="1" fontId="6" fillId="0" borderId="1" xfId="0" applyNumberFormat="1" applyFont="1" applyBorder="1"/>
    <xf numFmtId="49" fontId="4" fillId="0" borderId="1" xfId="0" applyNumberFormat="1" applyFont="1" applyFill="1" applyBorder="1"/>
    <xf numFmtId="49" fontId="20" fillId="0" borderId="1" xfId="0" applyNumberFormat="1" applyFont="1" applyFill="1" applyBorder="1"/>
    <xf numFmtId="1" fontId="20" fillId="0" borderId="1" xfId="0" applyNumberFormat="1" applyFont="1" applyFill="1" applyBorder="1"/>
    <xf numFmtId="1" fontId="2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6" fillId="0" borderId="13" xfId="0" applyNumberFormat="1" applyFont="1" applyFill="1" applyBorder="1"/>
    <xf numFmtId="3" fontId="5" fillId="0" borderId="1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2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3">
    <cellStyle name="Normal 2" xfId="2"/>
    <cellStyle name="Нормален" xfId="0" builtinId="0"/>
    <cellStyle name="Нормален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0</xdr:row>
      <xdr:rowOff>38100</xdr:rowOff>
    </xdr:from>
    <xdr:to>
      <xdr:col>1</xdr:col>
      <xdr:colOff>1990725</xdr:colOff>
      <xdr:row>1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100"/>
          <a:ext cx="685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k-dc-srv\FolderRedirect$\&#1058;&#1072;&#1085;&#1103;\&#1041;&#1070;&#1044;&#1046;&#1045;&#1058;-2021\&#1052;&#1060;,%20&#1057;&#1084;.&#1087;&#1072;&#1083;&#1072;&#1090;&#1072;\Budget_2021_6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agregirani pokazateli"/>
      <sheetName val="BUDGET"/>
      <sheetName val="INF"/>
      <sheetName val="list"/>
    </sheetNames>
    <sheetDataSet>
      <sheetData sheetId="0"/>
      <sheetData sheetId="1"/>
      <sheetData sheetId="2"/>
      <sheetData sheetId="3"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</row>
        <row r="13">
          <cell r="B13" t="str">
            <v>103 Централни държавни органи по образованието</v>
          </cell>
        </row>
        <row r="14">
          <cell r="B14" t="str">
            <v>104 Централни държавни органи по здравеопазването</v>
          </cell>
        </row>
        <row r="15">
          <cell r="B15" t="str">
            <v>105 Централни държавни органи по социалното осигуряването</v>
          </cell>
        </row>
        <row r="16">
          <cell r="B16" t="str">
            <v>106 Централни държавни органи по регионалното развитие и благоустройство</v>
          </cell>
        </row>
        <row r="17">
          <cell r="B17" t="str">
            <v>107 Централни държавни органи по културата и спорта</v>
          </cell>
        </row>
        <row r="18">
          <cell r="B18" t="str">
            <v>108 Централни държавни органи по икономическите дейности и услуги</v>
          </cell>
        </row>
        <row r="19">
          <cell r="B19" t="str">
            <v>111 Контролни органи</v>
          </cell>
        </row>
        <row r="20">
          <cell r="B20" t="str">
            <v>115 Управление, контрол и регулиране на външните работи</v>
          </cell>
        </row>
        <row r="21">
          <cell r="B21" t="str">
            <v>116 Посолства, консулства, представителства и мисии в чужбина</v>
          </cell>
        </row>
        <row r="22">
          <cell r="B22" t="str">
            <v>117 Държавни и общински служби и дейности по изборите</v>
          </cell>
        </row>
        <row r="23">
          <cell r="B23" t="str">
            <v>121 Областни администрации</v>
          </cell>
        </row>
        <row r="24">
          <cell r="B24" t="str">
            <v>122 Общинска администрация</v>
          </cell>
        </row>
        <row r="25">
          <cell r="B25" t="str">
            <v xml:space="preserve">123 Общински съвети </v>
          </cell>
        </row>
        <row r="26">
          <cell r="B26" t="str">
            <v>125 Членове на Европейския парламент от Република България</v>
          </cell>
        </row>
        <row r="27">
          <cell r="B27" t="str">
            <v>128 Международни програми и споразумения, дарения и помощи от чужбина</v>
          </cell>
        </row>
        <row r="28">
          <cell r="B28" t="str">
            <v>139 Други изпълнителни и законодателни органи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</row>
        <row r="30">
          <cell r="B30" t="str">
            <v>142 Общоикономическо и социално програмиране и прогнозиране</v>
          </cell>
        </row>
        <row r="31">
          <cell r="B31" t="str">
            <v>143 Регистрация и контрол на чуждестранните инвестиции</v>
          </cell>
        </row>
        <row r="32">
          <cell r="B32" t="str">
            <v>144 Служби и дейности за връзки с българите в чужбина</v>
          </cell>
        </row>
        <row r="33">
          <cell r="B33" t="str">
            <v>145 Служби и дейности за подпомагане на бежанците</v>
          </cell>
        </row>
        <row r="34">
          <cell r="B34" t="str">
            <v>146 Управление и администриране на получена чуждестранна помощ</v>
          </cell>
        </row>
        <row r="35">
          <cell r="B35" t="str">
            <v>147 Управление на държавния резерв и военновременните запаси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</row>
        <row r="37">
          <cell r="B37" t="str">
            <v>149 Други общи служби</v>
          </cell>
        </row>
        <row r="38">
          <cell r="B38" t="str">
            <v>151 Ликвидационна комисия за закрити бюджетни организации</v>
          </cell>
        </row>
        <row r="39">
          <cell r="B39" t="str">
            <v>158 Международни програми и споразумения, дарения и помощи от чужбина</v>
          </cell>
        </row>
        <row r="40">
          <cell r="B40" t="str">
            <v>161 Организация и управление на научните изследвания и дейности</v>
          </cell>
        </row>
        <row r="41">
          <cell r="B41" t="str">
            <v>162 Научноизследователско дело</v>
          </cell>
        </row>
        <row r="42">
          <cell r="B42" t="str">
            <v>163 Научноизследователски институти и центрове</v>
          </cell>
        </row>
        <row r="43">
          <cell r="B43" t="str">
            <v>168 Международни програми и споразумения, дарения и помощи от чужбина</v>
          </cell>
        </row>
        <row r="44">
          <cell r="B44" t="str">
            <v>179 Други дейности на науката</v>
          </cell>
        </row>
        <row r="45">
          <cell r="B45" t="str">
            <v>201 Дейности по отбраната</v>
          </cell>
        </row>
        <row r="46">
          <cell r="B46" t="str">
            <v>205 Участие на Република България в НАТО</v>
          </cell>
        </row>
        <row r="47">
          <cell r="B47" t="str">
            <v>206 Мироопазващи мисии в чужбина</v>
          </cell>
        </row>
        <row r="48">
          <cell r="B48" t="str">
            <v>215 Приложни научни изследвания в областта на отбраната</v>
          </cell>
        </row>
        <row r="49">
          <cell r="B49" t="str">
            <v>218 Международни програми и споразумения, дарения и помощи от чужбина</v>
          </cell>
        </row>
        <row r="50">
          <cell r="B50" t="str">
            <v>219 Други дейности по отбраната</v>
          </cell>
        </row>
        <row r="51">
          <cell r="B51" t="str">
            <v>221 Полиция и вътрешен ред</v>
          </cell>
        </row>
        <row r="52">
          <cell r="B52" t="str">
            <v>222 Национална служба за охрана</v>
          </cell>
        </row>
        <row r="53">
          <cell r="B53" t="str">
            <v>223 Държавна агенция "Разузнаване"</v>
          </cell>
        </row>
        <row r="54">
          <cell r="B54" t="str">
            <v>224 Противопожарна охрана</v>
          </cell>
        </row>
        <row r="55">
          <cell r="B55" t="str">
            <v>225 Приложни научни изследвания в областта на вътрешния ред и сигурност</v>
          </cell>
        </row>
        <row r="56">
          <cell r="B56" t="str">
            <v>228 Международни програми и споразумения, дарения и помощи от чужбина</v>
          </cell>
        </row>
        <row r="57">
          <cell r="B57" t="str">
            <v>239 Други дейности по вътрешната сигурност</v>
          </cell>
        </row>
        <row r="58">
          <cell r="B58" t="str">
            <v>241 Висш съдебен съвет</v>
          </cell>
        </row>
        <row r="59">
          <cell r="B59" t="str">
            <v>242 Върховен административен съд</v>
          </cell>
        </row>
        <row r="60">
          <cell r="B60" t="str">
            <v>243 Върховен касационен съд</v>
          </cell>
        </row>
        <row r="61">
          <cell r="B61" t="str">
            <v>244 Прокуратура</v>
          </cell>
        </row>
        <row r="62">
          <cell r="B62" t="str">
            <v>245 Национална следствена служба</v>
          </cell>
        </row>
        <row r="63">
          <cell r="B63" t="str">
            <v>246 Съдилища</v>
          </cell>
        </row>
        <row r="64">
          <cell r="B64" t="str">
            <v>247 Окръжни следствени служби</v>
          </cell>
        </row>
        <row r="65">
          <cell r="B65" t="str">
            <v>248 Инспекторат към Висшия съдебен съвет</v>
          </cell>
        </row>
        <row r="66">
          <cell r="B66" t="str">
            <v>249 Национален институт на правосъдието</v>
          </cell>
        </row>
        <row r="67">
          <cell r="B67" t="str">
            <v>258 Международни програми и споразумения, дарения и помощи от чужбина</v>
          </cell>
        </row>
        <row r="68">
          <cell r="B68" t="str">
            <v>259 Други дейности на съдебната власт</v>
          </cell>
        </row>
        <row r="69">
          <cell r="B69" t="str">
            <v>261 Места за лишаване от свобода</v>
          </cell>
        </row>
        <row r="70">
          <cell r="B70" t="str">
            <v>268 Международни програми и споразумения, дарения и помощи от чужбина</v>
          </cell>
        </row>
        <row r="71">
          <cell r="B71" t="str">
            <v>279 Други дейности на администрацията на затворите</v>
          </cell>
        </row>
        <row r="72">
          <cell r="B72" t="str">
            <v>281 Неотложна дейност по защита на населението и националното стопанство</v>
          </cell>
        </row>
        <row r="73">
          <cell r="B73" t="str">
            <v>282 Отбранително-мобилизационна подготовка, поддържане на запаси и мощности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</row>
        <row r="75">
          <cell r="B75" t="str">
            <v>284 Ликвидиране на последици от стихийни бедствия и производствени аварии</v>
          </cell>
        </row>
        <row r="76">
          <cell r="B76" t="str">
            <v>285 Доброволни формирования за защита при бедствия</v>
          </cell>
        </row>
        <row r="77">
          <cell r="B77" t="str">
            <v>288 Международни програми и споразумения, дарения и помощи от чужбина</v>
          </cell>
        </row>
        <row r="78">
          <cell r="B78" t="str">
            <v>289 Други дейности за защита на населението при стихийни бедствия и аварии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</row>
        <row r="80">
          <cell r="B80" t="str">
            <v>311 Детски градини</v>
          </cell>
        </row>
        <row r="81">
          <cell r="B81" t="str">
            <v>312 Специални групи в детски градини за деца със СОП</v>
          </cell>
        </row>
        <row r="82">
          <cell r="B82" t="str">
            <v>318 Подготвителна група в училище</v>
          </cell>
        </row>
        <row r="83">
          <cell r="B83" t="str">
            <v>321 Специални училища и центрове за специална образователна подкрепа</v>
          </cell>
        </row>
        <row r="84">
          <cell r="B84" t="str">
            <v>322 Неспециализирани училища, без професионални гимназии</v>
          </cell>
        </row>
        <row r="85">
          <cell r="B85" t="str">
            <v>323 Училища по културата и училища по изкуствата</v>
          </cell>
        </row>
        <row r="86">
          <cell r="B86" t="str">
            <v>324 Спортни училища</v>
          </cell>
        </row>
        <row r="87">
          <cell r="B87" t="str">
            <v>325 Български училища в чужбина</v>
          </cell>
        </row>
        <row r="88">
          <cell r="B88" t="str">
            <v>326 Професионални гимназии и паралелки за професионална подготовка</v>
          </cell>
        </row>
        <row r="89">
          <cell r="B89" t="str">
            <v>327 Училища в места за лишаване от свобода</v>
          </cell>
        </row>
        <row r="90">
          <cell r="B90" t="str">
            <v>332 Общежития</v>
          </cell>
        </row>
        <row r="91">
          <cell r="B91" t="str">
            <v>333 Ученически почивни лагери</v>
          </cell>
        </row>
        <row r="92">
          <cell r="B92" t="str">
            <v>334 Повишаване на квалификацията</v>
          </cell>
        </row>
        <row r="93">
          <cell r="B93" t="str">
            <v>336 Столове</v>
          </cell>
        </row>
        <row r="94">
          <cell r="B94" t="str">
            <v>337 Център за подкрепа за личностно развитие</v>
          </cell>
        </row>
        <row r="95">
          <cell r="B95" t="str">
            <v>338 Ресурсно подпомагане</v>
          </cell>
        </row>
        <row r="96">
          <cell r="B96" t="str">
            <v>341 Академии, университети и висши училища</v>
          </cell>
        </row>
        <row r="97">
          <cell r="B97" t="str">
            <v>349 Приложни научни изследвания в областта на образованието</v>
          </cell>
        </row>
        <row r="98">
          <cell r="B98" t="str">
            <v>359 Други дейности за децата</v>
          </cell>
        </row>
        <row r="99">
          <cell r="B99" t="str">
            <v>369 Други дейности за младежта</v>
          </cell>
        </row>
        <row r="100">
          <cell r="B100" t="str">
            <v>388 Международни програми и споразумения, дарения и помощи от чужбина</v>
          </cell>
        </row>
        <row r="101">
          <cell r="B101" t="str">
            <v>389 Други дейности по образованието</v>
          </cell>
        </row>
        <row r="102">
          <cell r="B102" t="str">
            <v>401 Управление, контрол и регулиране на дейности по здравеопазването</v>
          </cell>
        </row>
        <row r="103">
          <cell r="B103" t="str">
            <v xml:space="preserve">412 Многопрофилни болници за активно лечение </v>
          </cell>
        </row>
        <row r="104">
          <cell r="B104" t="str">
            <v xml:space="preserve">415 Домове за медико-социални грижи </v>
          </cell>
        </row>
        <row r="105">
          <cell r="B105" t="str">
            <v>418 Психиатрични болници</v>
          </cell>
        </row>
        <row r="106">
          <cell r="B106" t="str">
            <v>429 Центрове за спешна медицинска помощ</v>
          </cell>
        </row>
        <row r="107">
          <cell r="B107" t="str">
            <v>431 Детски ясли, детски кухни и яслени групи в детска градина</v>
          </cell>
        </row>
        <row r="108">
          <cell r="B108" t="str">
            <v>433 Рехабилитация</v>
          </cell>
        </row>
        <row r="109">
          <cell r="B109" t="str">
            <v>436 Национални центрове</v>
          </cell>
        </row>
        <row r="110">
          <cell r="B110" t="str">
            <v>437 Здравен кабинет в детски градини и училища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</row>
        <row r="112">
          <cell r="B112" t="str">
            <v>450 Преобразувани лечебни заведения</v>
          </cell>
        </row>
        <row r="113">
          <cell r="B113" t="str">
            <v>451 Плащания за първична извънболнична медицинска помощ</v>
          </cell>
        </row>
        <row r="114">
          <cell r="B114" t="str">
            <v>452 Плащания за специализирана извънболнична медицинска помощ</v>
          </cell>
        </row>
        <row r="115">
          <cell r="B115" t="str">
            <v>453 Плащания за дентална помощ</v>
          </cell>
        </row>
        <row r="116">
          <cell r="B116" t="str">
            <v>454 Плащания за медико-диагностична дейност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</row>
        <row r="118">
          <cell r="B118" t="str">
            <v>456 Плащания за болнична медицинска помощ</v>
          </cell>
        </row>
        <row r="119">
          <cell r="B119" t="str">
            <v>457 Плащания за медицински изделия прилагани в болничната медицинска помощ</v>
          </cell>
        </row>
        <row r="120">
          <cell r="B120" t="str">
            <v>458 Плащания за лекарствени продукти в условия на болнична медицинска помощ</v>
          </cell>
        </row>
        <row r="121">
          <cell r="B121" t="str">
            <v>459 Други здравноосигурителни плащания</v>
          </cell>
        </row>
        <row r="122">
          <cell r="B122" t="str">
            <v>465 Приложни научни изследвания в областта на здравеопазването</v>
          </cell>
        </row>
        <row r="123">
          <cell r="B123" t="str">
            <v>467 Национални програми</v>
          </cell>
        </row>
        <row r="124">
          <cell r="B124" t="str">
            <v>468 Международни програми и споразумения, дарения и помощи от чужбина</v>
          </cell>
        </row>
        <row r="125">
          <cell r="B125" t="str">
            <v>469 Други дейности по здравеопазването</v>
          </cell>
        </row>
        <row r="126">
          <cell r="B126" t="str">
            <v>501 Пенсии</v>
          </cell>
        </row>
        <row r="127">
          <cell r="B127" t="str">
            <v>511 Помощи по Закона за семейните помощи за деца</v>
          </cell>
        </row>
        <row r="128">
          <cell r="B128" t="str">
            <v>512 Помощи по Закона за социално подпомагане</v>
          </cell>
        </row>
        <row r="129">
          <cell r="B129" t="str">
            <v>513 Помощи по Закона за хората с увреждания</v>
          </cell>
        </row>
        <row r="130">
          <cell r="B130" t="str">
            <v>514 Помощи за диагностика и лечение на социално слаби лица</v>
          </cell>
        </row>
        <row r="131">
          <cell r="B131" t="str">
            <v>515 Помощи по Закона за закрила на детето</v>
          </cell>
        </row>
        <row r="132">
          <cell r="B132" t="str">
            <v>515 Помощи по Закона за закрила на детето</v>
          </cell>
        </row>
        <row r="133">
          <cell r="B133" t="str">
            <v>517 Помощи по Закона за военноинвалидите и военнопострадалите</v>
          </cell>
        </row>
        <row r="134">
          <cell r="B134" t="str">
            <v>518 Социални помощи и обезщетения по международни програми, помощи и дарения</v>
          </cell>
        </row>
        <row r="135">
          <cell r="B135" t="str">
            <v>519 Други помощи и обезщетения</v>
          </cell>
        </row>
        <row r="136">
          <cell r="B136" t="str">
            <v>521 Служби по социалното осигуряване (ДОО и др.)</v>
          </cell>
        </row>
        <row r="137">
          <cell r="B137" t="str">
            <v>522 Дирекции за социално подпомагане</v>
          </cell>
        </row>
        <row r="138">
          <cell r="B138" t="str">
            <v>524 Домашен социален патронаж</v>
          </cell>
        </row>
        <row r="139">
          <cell r="B139" t="str">
            <v>525 Клубове на пенсионера, инвалида и др.</v>
          </cell>
        </row>
        <row r="140">
          <cell r="B140" t="str">
            <v>526 Центрове за обществена подкрепа</v>
          </cell>
        </row>
        <row r="141">
          <cell r="B141" t="str">
            <v>527 Звена "Майка и бебе"</v>
          </cell>
        </row>
        <row r="142">
          <cell r="B142" t="str">
            <v>528 Център за работа с деца на улицата</v>
          </cell>
        </row>
        <row r="143">
          <cell r="B143" t="str">
            <v>529 Кризисен център</v>
          </cell>
        </row>
        <row r="144">
          <cell r="B144" t="str">
            <v>530 Център за настаняване от семеен тип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</row>
        <row r="146">
          <cell r="B146" t="str">
            <v>532 Програми за временна заетост</v>
          </cell>
        </row>
        <row r="147">
          <cell r="B147" t="str">
            <v>533 Други програми и дейности за осигуряване на заетост</v>
          </cell>
        </row>
        <row r="148">
          <cell r="B148" t="str">
            <v>534 Наблюдавани жилища</v>
          </cell>
        </row>
        <row r="149">
          <cell r="B149" t="str">
            <v>535 Преходни жилища</v>
          </cell>
        </row>
        <row r="150">
          <cell r="B150" t="str">
            <v>538 Програми за закрила на детето</v>
          </cell>
        </row>
        <row r="151">
          <cell r="B151" t="str">
            <v>540 Домове за стари хора</v>
          </cell>
        </row>
        <row r="152">
          <cell r="B152" t="str">
            <v>541 Домове за възрастни хора с увреждания</v>
          </cell>
        </row>
        <row r="153">
          <cell r="B153" t="str">
            <v>545 Социален учебно-професионален център</v>
          </cell>
        </row>
        <row r="154">
          <cell r="B154" t="str">
            <v>546 Домове за деца</v>
          </cell>
        </row>
        <row r="155">
          <cell r="B155" t="str">
            <v>547 Център за временно настаняване</v>
          </cell>
        </row>
        <row r="156">
          <cell r="B156" t="str">
            <v>548 Дневни центрове за стари хора</v>
          </cell>
        </row>
        <row r="157">
          <cell r="B157" t="str">
            <v>550 Центрове за социална рехабилитация и интеграция</v>
          </cell>
        </row>
        <row r="158">
          <cell r="B158" t="str">
            <v>551 Дневни центрове за лица с увреждания</v>
          </cell>
        </row>
        <row r="159">
          <cell r="B159" t="str">
            <v>553 Приюти</v>
          </cell>
        </row>
        <row r="160">
          <cell r="B160" t="str">
            <v>554 Защитени жилища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</row>
        <row r="162">
          <cell r="B162" t="str">
            <v>561 Социални услуги в домашна среда</v>
          </cell>
        </row>
        <row r="163">
          <cell r="B163" t="str">
            <v>562 Асистенти за лична помощ</v>
          </cell>
        </row>
        <row r="164">
          <cell r="B164" t="str">
            <v>588 Международни програми и споразумения, дарения и помощи от чужбина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</row>
        <row r="167">
          <cell r="B167" t="str">
            <v>602 Служби по кадастър, геодезия и регистрация на недвижимата собственост</v>
          </cell>
        </row>
        <row r="168">
          <cell r="B168" t="str">
            <v>603 Водоснабдяване и канализация</v>
          </cell>
        </row>
        <row r="169">
          <cell r="B169" t="str">
            <v>604 Осветление на улици и площади</v>
          </cell>
        </row>
        <row r="170">
          <cell r="B170" t="str">
            <v>605 Бани и перални</v>
          </cell>
        </row>
        <row r="171">
          <cell r="B171" t="str">
            <v>606 Изграждане, ремонт и поддържане на уличната мрежа</v>
          </cell>
        </row>
        <row r="172">
          <cell r="B172" t="str">
            <v>618 Международни програми и споразумения, дарения и помощи от чужбина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</row>
        <row r="175">
          <cell r="B175" t="str">
            <v>622 Озеленяване</v>
          </cell>
        </row>
        <row r="176">
          <cell r="B176" t="str">
            <v>623 Чистота</v>
          </cell>
        </row>
        <row r="177">
          <cell r="B177" t="str">
            <v>624 Геозащита</v>
          </cell>
        </row>
        <row r="178">
          <cell r="B178" t="str">
            <v>625 Приложни и научни изследвания  в областта на опазване на околната среда</v>
          </cell>
        </row>
        <row r="179">
          <cell r="B179" t="str">
            <v>626 Пречистване на отпадъчните води от населените места</v>
          </cell>
        </row>
        <row r="180">
          <cell r="B180" t="str">
            <v>627 Управление на дейностите по отпадъците</v>
          </cell>
        </row>
        <row r="181">
          <cell r="B181" t="str">
            <v>628 Международни програми и споразумения, дарения и помощи от чужбина</v>
          </cell>
        </row>
        <row r="182">
          <cell r="B182" t="str">
            <v>629 Други дейности по опазване на околната среда</v>
          </cell>
        </row>
        <row r="183">
          <cell r="B183" t="str">
            <v>701 Дейности по почивното дело и социалния отдих</v>
          </cell>
        </row>
        <row r="184">
          <cell r="B184" t="str">
            <v>708 Международни програми и споразумения, дарения и помощи от чужбина</v>
          </cell>
        </row>
        <row r="185">
          <cell r="B185" t="str">
            <v>711 Управление, контрол и регулиране на дейностите по спорта</v>
          </cell>
        </row>
        <row r="186">
          <cell r="B186" t="str">
            <v>712 Детски и специализирани спортни школи</v>
          </cell>
        </row>
        <row r="187">
          <cell r="B187" t="str">
            <v>713 Спорт за всички</v>
          </cell>
        </row>
        <row r="188">
          <cell r="B188" t="str">
            <v>714 Спортни бази за спорт за всички</v>
          </cell>
        </row>
        <row r="189">
          <cell r="B189" t="str">
            <v>718 Международни програми и споразумения, дарения и помощи от чужбина</v>
          </cell>
        </row>
        <row r="190">
          <cell r="B190" t="str">
            <v>719 Други дейности по спорта и физическата култура</v>
          </cell>
        </row>
        <row r="191">
          <cell r="B191" t="str">
            <v>731 Управление, контрол и регулиране на дейностите по културата</v>
          </cell>
        </row>
        <row r="192">
          <cell r="B192" t="str">
            <v>732 Културни дейности</v>
          </cell>
        </row>
        <row r="193">
          <cell r="B193" t="str">
            <v>733 Български културни институти в чужбина</v>
          </cell>
        </row>
        <row r="194">
          <cell r="B194" t="str">
            <v>735 Театри</v>
          </cell>
        </row>
        <row r="195">
          <cell r="B195" t="str">
            <v>736 Оперно - филхармонични дружества и опери</v>
          </cell>
        </row>
        <row r="196">
          <cell r="B196" t="str">
            <v>737 Оркестри и ансамбли</v>
          </cell>
        </row>
        <row r="197">
          <cell r="B197" t="str">
            <v>738 Читалища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</row>
        <row r="200">
          <cell r="B200" t="str">
            <v>741 Радиотранслационни възли</v>
          </cell>
        </row>
        <row r="201">
          <cell r="B201" t="str">
            <v>742 Радио</v>
          </cell>
        </row>
        <row r="202">
          <cell r="B202" t="str">
            <v>743 Телевизия</v>
          </cell>
        </row>
        <row r="203">
          <cell r="B203" t="str">
            <v>744 Филмотечно и фонотечно дело</v>
          </cell>
        </row>
        <row r="204">
          <cell r="B204" t="str">
            <v>745 Обредни домове и зали</v>
          </cell>
        </row>
        <row r="205">
          <cell r="B205" t="str">
            <v>746 Зоопаркове</v>
          </cell>
        </row>
        <row r="206">
          <cell r="B206" t="str">
            <v>747 Държавен архив и териториални архиви</v>
          </cell>
        </row>
        <row r="207">
          <cell r="B207" t="str">
            <v>748 Подпомагане развитието на културата</v>
          </cell>
        </row>
        <row r="208">
          <cell r="B208" t="str">
            <v>751 Библиотеки с национален и регионален характер</v>
          </cell>
        </row>
        <row r="209">
          <cell r="B209" t="str">
            <v>752 Градски библиотеки</v>
          </cell>
        </row>
        <row r="210">
          <cell r="B210" t="str">
            <v>755 Приложни и научни изследвания  в областта на опазване на културата</v>
          </cell>
        </row>
        <row r="211">
          <cell r="B211" t="str">
            <v>758 Международни програми и споразумения, дарения и помощи от чужбина</v>
          </cell>
        </row>
        <row r="212">
          <cell r="B212" t="str">
            <v>759 Други дейности по културата</v>
          </cell>
        </row>
        <row r="213">
          <cell r="B213" t="str">
            <v>761 Контрол и регулиране на дейностите по религиозно дело</v>
          </cell>
        </row>
        <row r="214">
          <cell r="B214" t="str">
            <v>762 Субсидии и други разходи за дейности по религиозно дело</v>
          </cell>
        </row>
        <row r="215">
          <cell r="B215" t="str">
            <v>768 Международни програми и споразумения, дарения и помощи от чужбина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</row>
        <row r="217">
          <cell r="B217" t="str">
            <v>802 Изследвания, измервания и анализи на горивата и енергията</v>
          </cell>
        </row>
        <row r="218">
          <cell r="B218" t="str">
            <v>803 Безопасност и съхраняване на радиоактивни отпадъци</v>
          </cell>
        </row>
        <row r="219">
          <cell r="B219" t="str">
            <v>804 Извеждане на ядрени съоръжения от експлоатация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</row>
        <row r="221">
          <cell r="B221" t="str">
            <v>807 Международни програми и споразумения, дарения и помощи от чужбина</v>
          </cell>
        </row>
        <row r="222">
          <cell r="B222" t="str">
            <v>808 Други дейности по минното дело</v>
          </cell>
        </row>
        <row r="223">
          <cell r="B223" t="str">
            <v>809 Други дейности по горивата и енергията</v>
          </cell>
        </row>
        <row r="224">
          <cell r="B224" t="str">
            <v>811 Управление, контрол и регулиране на дейностите по растениевъдство</v>
          </cell>
        </row>
        <row r="225">
          <cell r="B225" t="str">
            <v>813 Областни земеделски служби</v>
          </cell>
        </row>
        <row r="226">
          <cell r="B226" t="str">
            <v>814 Управление, контрол и регулиране на дейностите по горското стопанство</v>
          </cell>
        </row>
        <row r="227">
          <cell r="B227" t="str">
            <v>815 Управление, контрол и регулиране на дейностите по лова и риболова</v>
          </cell>
        </row>
        <row r="228">
          <cell r="B228" t="str">
            <v>816 Машинно-изпитателни центрове и контролно технически инспекции</v>
          </cell>
        </row>
        <row r="229">
          <cell r="B229" t="str">
            <v>817 Ветеринарно-медицински служби</v>
          </cell>
        </row>
        <row r="230">
          <cell r="B230" t="str">
            <v>821 Други служби по поземлената реформа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</row>
        <row r="232">
          <cell r="B232" t="str">
            <v>825 Приложни и научни изследвания  в областта на земеделието и горите</v>
          </cell>
        </row>
        <row r="233">
          <cell r="B233" t="str">
            <v>826 Рибарство</v>
          </cell>
        </row>
        <row r="234">
          <cell r="B234" t="str">
            <v>827 Развитие на селските райони</v>
          </cell>
        </row>
        <row r="235">
          <cell r="B235" t="str">
            <v>828 Международни програми и споразумения, дарения и помощи от чужбина</v>
          </cell>
        </row>
        <row r="236">
          <cell r="B236" t="str">
            <v>829 Други дейности по селско и горско стопанство, лов и риболов</v>
          </cell>
        </row>
        <row r="237">
          <cell r="B237" t="str">
            <v>831 Управление,контрол и регулиране на дейностите по транспорта и пътищата</v>
          </cell>
        </row>
        <row r="238">
          <cell r="B238" t="str">
            <v>832 Служби и дейности по поддържане, ремонт и изграждане на пътищата</v>
          </cell>
        </row>
        <row r="239">
          <cell r="B239" t="str">
            <v>833 Проучвания, измервания и анализи на пътната мрежа</v>
          </cell>
        </row>
        <row r="240">
          <cell r="B240" t="str">
            <v>834 Дейности по автомобилния транспорт</v>
          </cell>
        </row>
        <row r="241">
          <cell r="B241" t="str">
            <v>835 Дейности по железопътния транспорт</v>
          </cell>
        </row>
        <row r="242">
          <cell r="B242" t="str">
            <v>836 Дейности по въздушния транспорт</v>
          </cell>
        </row>
        <row r="243">
          <cell r="B243" t="str">
            <v>837 Дейности по водния транспорт</v>
          </cell>
        </row>
        <row r="244">
          <cell r="B244" t="str">
            <v>838 Управление, контрол и регулиране на дейностите по комуникациите</v>
          </cell>
        </row>
        <row r="245">
          <cell r="B245" t="str">
            <v>839 Пощи и далекосъобщения</v>
          </cell>
        </row>
        <row r="246">
          <cell r="B246" t="str">
            <v>845 Приложни и научни изследвания  в областта на транспорта и съобщенията</v>
          </cell>
        </row>
        <row r="247">
          <cell r="B247" t="str">
            <v>848 Международни програми и споразумения, дарения и помощи от чужбина</v>
          </cell>
        </row>
        <row r="248">
          <cell r="B248" t="str">
            <v>849 Други дейности по транспорта,пътищата,пощите и далекосъобщенията</v>
          </cell>
        </row>
        <row r="249">
          <cell r="B249" t="str">
            <v>851 Управление, контрол и регулиране на дейностите по промишлеността</v>
          </cell>
        </row>
        <row r="250">
          <cell r="B250" t="str">
            <v>852 Управление, контрол и регулиране на дейностите по строителството</v>
          </cell>
        </row>
        <row r="251">
          <cell r="B251" t="str">
            <v>853 Международни програми и споразумения, дарения и помощи от чужбина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</row>
        <row r="253">
          <cell r="B253" t="str">
            <v>858 Други дейности по промишлеността</v>
          </cell>
        </row>
        <row r="254">
          <cell r="B254" t="str">
            <v>859 Други дейности по строителството</v>
          </cell>
        </row>
        <row r="255">
          <cell r="B255" t="str">
            <v>861 Управление, контрол и регулиране на дейностите по туризма</v>
          </cell>
        </row>
        <row r="256">
          <cell r="B256" t="str">
            <v>862 Туристически бази</v>
          </cell>
        </row>
        <row r="257">
          <cell r="B257" t="str">
            <v>863 Специализирани спортно-туристически школи</v>
          </cell>
        </row>
        <row r="258">
          <cell r="B258" t="str">
            <v>864 Международни програми и споразумения, дарения и помощи от чужбина</v>
          </cell>
        </row>
        <row r="259">
          <cell r="B259" t="str">
            <v>865 Други дейности по туризма</v>
          </cell>
        </row>
        <row r="260">
          <cell r="B260" t="str">
            <v>866 Общински пазари и тържища</v>
          </cell>
        </row>
        <row r="261">
          <cell r="B261" t="str">
            <v>867 Реклама и маркетинг</v>
          </cell>
        </row>
        <row r="262">
          <cell r="B262" t="str">
            <v>868 Информационно-изчислителни центрове</v>
          </cell>
        </row>
        <row r="263">
          <cell r="B263" t="str">
            <v>869 Издателска дейност и печатни бази</v>
          </cell>
        </row>
        <row r="264">
          <cell r="B264" t="str">
            <v>871 Помощни стопанства, столове и други спомагателни дейности</v>
          </cell>
        </row>
        <row r="265">
          <cell r="B265" t="str">
            <v>872 Дворци, резиденции и стопанства</v>
          </cell>
        </row>
        <row r="266">
          <cell r="B266" t="str">
            <v>873 Оздравителни програми за предприятия в изолация и ликвидация</v>
          </cell>
        </row>
        <row r="267">
          <cell r="B267" t="str">
            <v>875 Органи и дейности по приватизация</v>
          </cell>
        </row>
        <row r="268">
          <cell r="B268" t="str">
            <v>876 Органи по стандартизация и метрология</v>
          </cell>
        </row>
        <row r="269">
          <cell r="B269" t="str">
            <v>877 Патентно дело</v>
          </cell>
        </row>
        <row r="270">
          <cell r="B270" t="str">
            <v>878 Приюти за безстопанствени животни</v>
          </cell>
        </row>
        <row r="271">
          <cell r="B271" t="str">
            <v>885 Приложни и научни изследвания  в други дейности по икономиката</v>
          </cell>
        </row>
        <row r="272">
          <cell r="B272" t="str">
            <v>888 Структурни реформи</v>
          </cell>
        </row>
        <row r="273">
          <cell r="B273" t="str">
            <v>897 Международни програми и споразумения, дарения и помощи от чужбина</v>
          </cell>
        </row>
        <row r="274">
          <cell r="B274" t="str">
            <v>898 Други дейности по икономиката</v>
          </cell>
        </row>
        <row r="275">
          <cell r="B275" t="str">
            <v>910 Разходи за лихви</v>
          </cell>
        </row>
        <row r="276">
          <cell r="B276" t="str">
            <v>997 Други разходи некласифицирани по другите функции</v>
          </cell>
        </row>
        <row r="277">
          <cell r="B277" t="str">
            <v xml:space="preserve">998 Резерв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tabSelected="1" workbookViewId="0">
      <pane ySplit="8" topLeftCell="A234" activePane="bottomLeft" state="frozen"/>
      <selection pane="bottomLeft" activeCell="E291" sqref="E291"/>
    </sheetView>
  </sheetViews>
  <sheetFormatPr defaultRowHeight="12" x14ac:dyDescent="0.2"/>
  <cols>
    <col min="1" max="1" width="3.85546875" style="9" customWidth="1"/>
    <col min="2" max="2" width="80.5703125" style="9" customWidth="1"/>
    <col min="3" max="3" width="8.5703125" style="9" customWidth="1"/>
    <col min="4" max="4" width="13.28515625" style="13" customWidth="1"/>
    <col min="5" max="5" width="14.140625" style="13" customWidth="1"/>
    <col min="6" max="6" width="10.28515625" style="13" customWidth="1"/>
    <col min="7" max="7" width="9.5703125" style="13" customWidth="1"/>
    <col min="8" max="8" width="12.85546875" style="13" bestFit="1" customWidth="1"/>
    <col min="9" max="9" width="14.5703125" style="13" bestFit="1" customWidth="1"/>
    <col min="10" max="10" width="9.140625" style="8"/>
    <col min="11" max="256" width="9.140625" style="9"/>
    <col min="257" max="257" width="3.85546875" style="9" customWidth="1"/>
    <col min="258" max="258" width="80.5703125" style="9" customWidth="1"/>
    <col min="259" max="259" width="8.5703125" style="9" customWidth="1"/>
    <col min="260" max="260" width="13.28515625" style="9" customWidth="1"/>
    <col min="261" max="261" width="14.140625" style="9" customWidth="1"/>
    <col min="262" max="262" width="10.28515625" style="9" customWidth="1"/>
    <col min="263" max="263" width="9.5703125" style="9" customWidth="1"/>
    <col min="264" max="264" width="12.85546875" style="9" bestFit="1" customWidth="1"/>
    <col min="265" max="265" width="14.5703125" style="9" bestFit="1" customWidth="1"/>
    <col min="266" max="512" width="9.140625" style="9"/>
    <col min="513" max="513" width="3.85546875" style="9" customWidth="1"/>
    <col min="514" max="514" width="80.5703125" style="9" customWidth="1"/>
    <col min="515" max="515" width="8.5703125" style="9" customWidth="1"/>
    <col min="516" max="516" width="13.28515625" style="9" customWidth="1"/>
    <col min="517" max="517" width="14.140625" style="9" customWidth="1"/>
    <col min="518" max="518" width="10.28515625" style="9" customWidth="1"/>
    <col min="519" max="519" width="9.5703125" style="9" customWidth="1"/>
    <col min="520" max="520" width="12.85546875" style="9" bestFit="1" customWidth="1"/>
    <col min="521" max="521" width="14.5703125" style="9" bestFit="1" customWidth="1"/>
    <col min="522" max="768" width="9.140625" style="9"/>
    <col min="769" max="769" width="3.85546875" style="9" customWidth="1"/>
    <col min="770" max="770" width="80.5703125" style="9" customWidth="1"/>
    <col min="771" max="771" width="8.5703125" style="9" customWidth="1"/>
    <col min="772" max="772" width="13.28515625" style="9" customWidth="1"/>
    <col min="773" max="773" width="14.140625" style="9" customWidth="1"/>
    <col min="774" max="774" width="10.28515625" style="9" customWidth="1"/>
    <col min="775" max="775" width="9.5703125" style="9" customWidth="1"/>
    <col min="776" max="776" width="12.85546875" style="9" bestFit="1" customWidth="1"/>
    <col min="777" max="777" width="14.5703125" style="9" bestFit="1" customWidth="1"/>
    <col min="778" max="1024" width="9.140625" style="9"/>
    <col min="1025" max="1025" width="3.85546875" style="9" customWidth="1"/>
    <col min="1026" max="1026" width="80.5703125" style="9" customWidth="1"/>
    <col min="1027" max="1027" width="8.5703125" style="9" customWidth="1"/>
    <col min="1028" max="1028" width="13.28515625" style="9" customWidth="1"/>
    <col min="1029" max="1029" width="14.140625" style="9" customWidth="1"/>
    <col min="1030" max="1030" width="10.28515625" style="9" customWidth="1"/>
    <col min="1031" max="1031" width="9.5703125" style="9" customWidth="1"/>
    <col min="1032" max="1032" width="12.85546875" style="9" bestFit="1" customWidth="1"/>
    <col min="1033" max="1033" width="14.5703125" style="9" bestFit="1" customWidth="1"/>
    <col min="1034" max="1280" width="9.140625" style="9"/>
    <col min="1281" max="1281" width="3.85546875" style="9" customWidth="1"/>
    <col min="1282" max="1282" width="80.5703125" style="9" customWidth="1"/>
    <col min="1283" max="1283" width="8.5703125" style="9" customWidth="1"/>
    <col min="1284" max="1284" width="13.28515625" style="9" customWidth="1"/>
    <col min="1285" max="1285" width="14.140625" style="9" customWidth="1"/>
    <col min="1286" max="1286" width="10.28515625" style="9" customWidth="1"/>
    <col min="1287" max="1287" width="9.5703125" style="9" customWidth="1"/>
    <col min="1288" max="1288" width="12.85546875" style="9" bestFit="1" customWidth="1"/>
    <col min="1289" max="1289" width="14.5703125" style="9" bestFit="1" customWidth="1"/>
    <col min="1290" max="1536" width="9.140625" style="9"/>
    <col min="1537" max="1537" width="3.85546875" style="9" customWidth="1"/>
    <col min="1538" max="1538" width="80.5703125" style="9" customWidth="1"/>
    <col min="1539" max="1539" width="8.5703125" style="9" customWidth="1"/>
    <col min="1540" max="1540" width="13.28515625" style="9" customWidth="1"/>
    <col min="1541" max="1541" width="14.140625" style="9" customWidth="1"/>
    <col min="1542" max="1542" width="10.28515625" style="9" customWidth="1"/>
    <col min="1543" max="1543" width="9.5703125" style="9" customWidth="1"/>
    <col min="1544" max="1544" width="12.85546875" style="9" bestFit="1" customWidth="1"/>
    <col min="1545" max="1545" width="14.5703125" style="9" bestFit="1" customWidth="1"/>
    <col min="1546" max="1792" width="9.140625" style="9"/>
    <col min="1793" max="1793" width="3.85546875" style="9" customWidth="1"/>
    <col min="1794" max="1794" width="80.5703125" style="9" customWidth="1"/>
    <col min="1795" max="1795" width="8.5703125" style="9" customWidth="1"/>
    <col min="1796" max="1796" width="13.28515625" style="9" customWidth="1"/>
    <col min="1797" max="1797" width="14.140625" style="9" customWidth="1"/>
    <col min="1798" max="1798" width="10.28515625" style="9" customWidth="1"/>
    <col min="1799" max="1799" width="9.5703125" style="9" customWidth="1"/>
    <col min="1800" max="1800" width="12.85546875" style="9" bestFit="1" customWidth="1"/>
    <col min="1801" max="1801" width="14.5703125" style="9" bestFit="1" customWidth="1"/>
    <col min="1802" max="2048" width="9.140625" style="9"/>
    <col min="2049" max="2049" width="3.85546875" style="9" customWidth="1"/>
    <col min="2050" max="2050" width="80.5703125" style="9" customWidth="1"/>
    <col min="2051" max="2051" width="8.5703125" style="9" customWidth="1"/>
    <col min="2052" max="2052" width="13.28515625" style="9" customWidth="1"/>
    <col min="2053" max="2053" width="14.140625" style="9" customWidth="1"/>
    <col min="2054" max="2054" width="10.28515625" style="9" customWidth="1"/>
    <col min="2055" max="2055" width="9.5703125" style="9" customWidth="1"/>
    <col min="2056" max="2056" width="12.85546875" style="9" bestFit="1" customWidth="1"/>
    <col min="2057" max="2057" width="14.5703125" style="9" bestFit="1" customWidth="1"/>
    <col min="2058" max="2304" width="9.140625" style="9"/>
    <col min="2305" max="2305" width="3.85546875" style="9" customWidth="1"/>
    <col min="2306" max="2306" width="80.5703125" style="9" customWidth="1"/>
    <col min="2307" max="2307" width="8.5703125" style="9" customWidth="1"/>
    <col min="2308" max="2308" width="13.28515625" style="9" customWidth="1"/>
    <col min="2309" max="2309" width="14.140625" style="9" customWidth="1"/>
    <col min="2310" max="2310" width="10.28515625" style="9" customWidth="1"/>
    <col min="2311" max="2311" width="9.5703125" style="9" customWidth="1"/>
    <col min="2312" max="2312" width="12.85546875" style="9" bestFit="1" customWidth="1"/>
    <col min="2313" max="2313" width="14.5703125" style="9" bestFit="1" customWidth="1"/>
    <col min="2314" max="2560" width="9.140625" style="9"/>
    <col min="2561" max="2561" width="3.85546875" style="9" customWidth="1"/>
    <col min="2562" max="2562" width="80.5703125" style="9" customWidth="1"/>
    <col min="2563" max="2563" width="8.5703125" style="9" customWidth="1"/>
    <col min="2564" max="2564" width="13.28515625" style="9" customWidth="1"/>
    <col min="2565" max="2565" width="14.140625" style="9" customWidth="1"/>
    <col min="2566" max="2566" width="10.28515625" style="9" customWidth="1"/>
    <col min="2567" max="2567" width="9.5703125" style="9" customWidth="1"/>
    <col min="2568" max="2568" width="12.85546875" style="9" bestFit="1" customWidth="1"/>
    <col min="2569" max="2569" width="14.5703125" style="9" bestFit="1" customWidth="1"/>
    <col min="2570" max="2816" width="9.140625" style="9"/>
    <col min="2817" max="2817" width="3.85546875" style="9" customWidth="1"/>
    <col min="2818" max="2818" width="80.5703125" style="9" customWidth="1"/>
    <col min="2819" max="2819" width="8.5703125" style="9" customWidth="1"/>
    <col min="2820" max="2820" width="13.28515625" style="9" customWidth="1"/>
    <col min="2821" max="2821" width="14.140625" style="9" customWidth="1"/>
    <col min="2822" max="2822" width="10.28515625" style="9" customWidth="1"/>
    <col min="2823" max="2823" width="9.5703125" style="9" customWidth="1"/>
    <col min="2824" max="2824" width="12.85546875" style="9" bestFit="1" customWidth="1"/>
    <col min="2825" max="2825" width="14.5703125" style="9" bestFit="1" customWidth="1"/>
    <col min="2826" max="3072" width="9.140625" style="9"/>
    <col min="3073" max="3073" width="3.85546875" style="9" customWidth="1"/>
    <col min="3074" max="3074" width="80.5703125" style="9" customWidth="1"/>
    <col min="3075" max="3075" width="8.5703125" style="9" customWidth="1"/>
    <col min="3076" max="3076" width="13.28515625" style="9" customWidth="1"/>
    <col min="3077" max="3077" width="14.140625" style="9" customWidth="1"/>
    <col min="3078" max="3078" width="10.28515625" style="9" customWidth="1"/>
    <col min="3079" max="3079" width="9.5703125" style="9" customWidth="1"/>
    <col min="3080" max="3080" width="12.85546875" style="9" bestFit="1" customWidth="1"/>
    <col min="3081" max="3081" width="14.5703125" style="9" bestFit="1" customWidth="1"/>
    <col min="3082" max="3328" width="9.140625" style="9"/>
    <col min="3329" max="3329" width="3.85546875" style="9" customWidth="1"/>
    <col min="3330" max="3330" width="80.5703125" style="9" customWidth="1"/>
    <col min="3331" max="3331" width="8.5703125" style="9" customWidth="1"/>
    <col min="3332" max="3332" width="13.28515625" style="9" customWidth="1"/>
    <col min="3333" max="3333" width="14.140625" style="9" customWidth="1"/>
    <col min="3334" max="3334" width="10.28515625" style="9" customWidth="1"/>
    <col min="3335" max="3335" width="9.5703125" style="9" customWidth="1"/>
    <col min="3336" max="3336" width="12.85546875" style="9" bestFit="1" customWidth="1"/>
    <col min="3337" max="3337" width="14.5703125" style="9" bestFit="1" customWidth="1"/>
    <col min="3338" max="3584" width="9.140625" style="9"/>
    <col min="3585" max="3585" width="3.85546875" style="9" customWidth="1"/>
    <col min="3586" max="3586" width="80.5703125" style="9" customWidth="1"/>
    <col min="3587" max="3587" width="8.5703125" style="9" customWidth="1"/>
    <col min="3588" max="3588" width="13.28515625" style="9" customWidth="1"/>
    <col min="3589" max="3589" width="14.140625" style="9" customWidth="1"/>
    <col min="3590" max="3590" width="10.28515625" style="9" customWidth="1"/>
    <col min="3591" max="3591" width="9.5703125" style="9" customWidth="1"/>
    <col min="3592" max="3592" width="12.85546875" style="9" bestFit="1" customWidth="1"/>
    <col min="3593" max="3593" width="14.5703125" style="9" bestFit="1" customWidth="1"/>
    <col min="3594" max="3840" width="9.140625" style="9"/>
    <col min="3841" max="3841" width="3.85546875" style="9" customWidth="1"/>
    <col min="3842" max="3842" width="80.5703125" style="9" customWidth="1"/>
    <col min="3843" max="3843" width="8.5703125" style="9" customWidth="1"/>
    <col min="3844" max="3844" width="13.28515625" style="9" customWidth="1"/>
    <col min="3845" max="3845" width="14.140625" style="9" customWidth="1"/>
    <col min="3846" max="3846" width="10.28515625" style="9" customWidth="1"/>
    <col min="3847" max="3847" width="9.5703125" style="9" customWidth="1"/>
    <col min="3848" max="3848" width="12.85546875" style="9" bestFit="1" customWidth="1"/>
    <col min="3849" max="3849" width="14.5703125" style="9" bestFit="1" customWidth="1"/>
    <col min="3850" max="4096" width="9.140625" style="9"/>
    <col min="4097" max="4097" width="3.85546875" style="9" customWidth="1"/>
    <col min="4098" max="4098" width="80.5703125" style="9" customWidth="1"/>
    <col min="4099" max="4099" width="8.5703125" style="9" customWidth="1"/>
    <col min="4100" max="4100" width="13.28515625" style="9" customWidth="1"/>
    <col min="4101" max="4101" width="14.140625" style="9" customWidth="1"/>
    <col min="4102" max="4102" width="10.28515625" style="9" customWidth="1"/>
    <col min="4103" max="4103" width="9.5703125" style="9" customWidth="1"/>
    <col min="4104" max="4104" width="12.85546875" style="9" bestFit="1" customWidth="1"/>
    <col min="4105" max="4105" width="14.5703125" style="9" bestFit="1" customWidth="1"/>
    <col min="4106" max="4352" width="9.140625" style="9"/>
    <col min="4353" max="4353" width="3.85546875" style="9" customWidth="1"/>
    <col min="4354" max="4354" width="80.5703125" style="9" customWidth="1"/>
    <col min="4355" max="4355" width="8.5703125" style="9" customWidth="1"/>
    <col min="4356" max="4356" width="13.28515625" style="9" customWidth="1"/>
    <col min="4357" max="4357" width="14.140625" style="9" customWidth="1"/>
    <col min="4358" max="4358" width="10.28515625" style="9" customWidth="1"/>
    <col min="4359" max="4359" width="9.5703125" style="9" customWidth="1"/>
    <col min="4360" max="4360" width="12.85546875" style="9" bestFit="1" customWidth="1"/>
    <col min="4361" max="4361" width="14.5703125" style="9" bestFit="1" customWidth="1"/>
    <col min="4362" max="4608" width="9.140625" style="9"/>
    <col min="4609" max="4609" width="3.85546875" style="9" customWidth="1"/>
    <col min="4610" max="4610" width="80.5703125" style="9" customWidth="1"/>
    <col min="4611" max="4611" width="8.5703125" style="9" customWidth="1"/>
    <col min="4612" max="4612" width="13.28515625" style="9" customWidth="1"/>
    <col min="4613" max="4613" width="14.140625" style="9" customWidth="1"/>
    <col min="4614" max="4614" width="10.28515625" style="9" customWidth="1"/>
    <col min="4615" max="4615" width="9.5703125" style="9" customWidth="1"/>
    <col min="4616" max="4616" width="12.85546875" style="9" bestFit="1" customWidth="1"/>
    <col min="4617" max="4617" width="14.5703125" style="9" bestFit="1" customWidth="1"/>
    <col min="4618" max="4864" width="9.140625" style="9"/>
    <col min="4865" max="4865" width="3.85546875" style="9" customWidth="1"/>
    <col min="4866" max="4866" width="80.5703125" style="9" customWidth="1"/>
    <col min="4867" max="4867" width="8.5703125" style="9" customWidth="1"/>
    <col min="4868" max="4868" width="13.28515625" style="9" customWidth="1"/>
    <col min="4869" max="4869" width="14.140625" style="9" customWidth="1"/>
    <col min="4870" max="4870" width="10.28515625" style="9" customWidth="1"/>
    <col min="4871" max="4871" width="9.5703125" style="9" customWidth="1"/>
    <col min="4872" max="4872" width="12.85546875" style="9" bestFit="1" customWidth="1"/>
    <col min="4873" max="4873" width="14.5703125" style="9" bestFit="1" customWidth="1"/>
    <col min="4874" max="5120" width="9.140625" style="9"/>
    <col min="5121" max="5121" width="3.85546875" style="9" customWidth="1"/>
    <col min="5122" max="5122" width="80.5703125" style="9" customWidth="1"/>
    <col min="5123" max="5123" width="8.5703125" style="9" customWidth="1"/>
    <col min="5124" max="5124" width="13.28515625" style="9" customWidth="1"/>
    <col min="5125" max="5125" width="14.140625" style="9" customWidth="1"/>
    <col min="5126" max="5126" width="10.28515625" style="9" customWidth="1"/>
    <col min="5127" max="5127" width="9.5703125" style="9" customWidth="1"/>
    <col min="5128" max="5128" width="12.85546875" style="9" bestFit="1" customWidth="1"/>
    <col min="5129" max="5129" width="14.5703125" style="9" bestFit="1" customWidth="1"/>
    <col min="5130" max="5376" width="9.140625" style="9"/>
    <col min="5377" max="5377" width="3.85546875" style="9" customWidth="1"/>
    <col min="5378" max="5378" width="80.5703125" style="9" customWidth="1"/>
    <col min="5379" max="5379" width="8.5703125" style="9" customWidth="1"/>
    <col min="5380" max="5380" width="13.28515625" style="9" customWidth="1"/>
    <col min="5381" max="5381" width="14.140625" style="9" customWidth="1"/>
    <col min="5382" max="5382" width="10.28515625" style="9" customWidth="1"/>
    <col min="5383" max="5383" width="9.5703125" style="9" customWidth="1"/>
    <col min="5384" max="5384" width="12.85546875" style="9" bestFit="1" customWidth="1"/>
    <col min="5385" max="5385" width="14.5703125" style="9" bestFit="1" customWidth="1"/>
    <col min="5386" max="5632" width="9.140625" style="9"/>
    <col min="5633" max="5633" width="3.85546875" style="9" customWidth="1"/>
    <col min="5634" max="5634" width="80.5703125" style="9" customWidth="1"/>
    <col min="5635" max="5635" width="8.5703125" style="9" customWidth="1"/>
    <col min="5636" max="5636" width="13.28515625" style="9" customWidth="1"/>
    <col min="5637" max="5637" width="14.140625" style="9" customWidth="1"/>
    <col min="5638" max="5638" width="10.28515625" style="9" customWidth="1"/>
    <col min="5639" max="5639" width="9.5703125" style="9" customWidth="1"/>
    <col min="5640" max="5640" width="12.85546875" style="9" bestFit="1" customWidth="1"/>
    <col min="5641" max="5641" width="14.5703125" style="9" bestFit="1" customWidth="1"/>
    <col min="5642" max="5888" width="9.140625" style="9"/>
    <col min="5889" max="5889" width="3.85546875" style="9" customWidth="1"/>
    <col min="5890" max="5890" width="80.5703125" style="9" customWidth="1"/>
    <col min="5891" max="5891" width="8.5703125" style="9" customWidth="1"/>
    <col min="5892" max="5892" width="13.28515625" style="9" customWidth="1"/>
    <col min="5893" max="5893" width="14.140625" style="9" customWidth="1"/>
    <col min="5894" max="5894" width="10.28515625" style="9" customWidth="1"/>
    <col min="5895" max="5895" width="9.5703125" style="9" customWidth="1"/>
    <col min="5896" max="5896" width="12.85546875" style="9" bestFit="1" customWidth="1"/>
    <col min="5897" max="5897" width="14.5703125" style="9" bestFit="1" customWidth="1"/>
    <col min="5898" max="6144" width="9.140625" style="9"/>
    <col min="6145" max="6145" width="3.85546875" style="9" customWidth="1"/>
    <col min="6146" max="6146" width="80.5703125" style="9" customWidth="1"/>
    <col min="6147" max="6147" width="8.5703125" style="9" customWidth="1"/>
    <col min="6148" max="6148" width="13.28515625" style="9" customWidth="1"/>
    <col min="6149" max="6149" width="14.140625" style="9" customWidth="1"/>
    <col min="6150" max="6150" width="10.28515625" style="9" customWidth="1"/>
    <col min="6151" max="6151" width="9.5703125" style="9" customWidth="1"/>
    <col min="6152" max="6152" width="12.85546875" style="9" bestFit="1" customWidth="1"/>
    <col min="6153" max="6153" width="14.5703125" style="9" bestFit="1" customWidth="1"/>
    <col min="6154" max="6400" width="9.140625" style="9"/>
    <col min="6401" max="6401" width="3.85546875" style="9" customWidth="1"/>
    <col min="6402" max="6402" width="80.5703125" style="9" customWidth="1"/>
    <col min="6403" max="6403" width="8.5703125" style="9" customWidth="1"/>
    <col min="6404" max="6404" width="13.28515625" style="9" customWidth="1"/>
    <col min="6405" max="6405" width="14.140625" style="9" customWidth="1"/>
    <col min="6406" max="6406" width="10.28515625" style="9" customWidth="1"/>
    <col min="6407" max="6407" width="9.5703125" style="9" customWidth="1"/>
    <col min="6408" max="6408" width="12.85546875" style="9" bestFit="1" customWidth="1"/>
    <col min="6409" max="6409" width="14.5703125" style="9" bestFit="1" customWidth="1"/>
    <col min="6410" max="6656" width="9.140625" style="9"/>
    <col min="6657" max="6657" width="3.85546875" style="9" customWidth="1"/>
    <col min="6658" max="6658" width="80.5703125" style="9" customWidth="1"/>
    <col min="6659" max="6659" width="8.5703125" style="9" customWidth="1"/>
    <col min="6660" max="6660" width="13.28515625" style="9" customWidth="1"/>
    <col min="6661" max="6661" width="14.140625" style="9" customWidth="1"/>
    <col min="6662" max="6662" width="10.28515625" style="9" customWidth="1"/>
    <col min="6663" max="6663" width="9.5703125" style="9" customWidth="1"/>
    <col min="6664" max="6664" width="12.85546875" style="9" bestFit="1" customWidth="1"/>
    <col min="6665" max="6665" width="14.5703125" style="9" bestFit="1" customWidth="1"/>
    <col min="6666" max="6912" width="9.140625" style="9"/>
    <col min="6913" max="6913" width="3.85546875" style="9" customWidth="1"/>
    <col min="6914" max="6914" width="80.5703125" style="9" customWidth="1"/>
    <col min="6915" max="6915" width="8.5703125" style="9" customWidth="1"/>
    <col min="6916" max="6916" width="13.28515625" style="9" customWidth="1"/>
    <col min="6917" max="6917" width="14.140625" style="9" customWidth="1"/>
    <col min="6918" max="6918" width="10.28515625" style="9" customWidth="1"/>
    <col min="6919" max="6919" width="9.5703125" style="9" customWidth="1"/>
    <col min="6920" max="6920" width="12.85546875" style="9" bestFit="1" customWidth="1"/>
    <col min="6921" max="6921" width="14.5703125" style="9" bestFit="1" customWidth="1"/>
    <col min="6922" max="7168" width="9.140625" style="9"/>
    <col min="7169" max="7169" width="3.85546875" style="9" customWidth="1"/>
    <col min="7170" max="7170" width="80.5703125" style="9" customWidth="1"/>
    <col min="7171" max="7171" width="8.5703125" style="9" customWidth="1"/>
    <col min="7172" max="7172" width="13.28515625" style="9" customWidth="1"/>
    <col min="7173" max="7173" width="14.140625" style="9" customWidth="1"/>
    <col min="7174" max="7174" width="10.28515625" style="9" customWidth="1"/>
    <col min="7175" max="7175" width="9.5703125" style="9" customWidth="1"/>
    <col min="7176" max="7176" width="12.85546875" style="9" bestFit="1" customWidth="1"/>
    <col min="7177" max="7177" width="14.5703125" style="9" bestFit="1" customWidth="1"/>
    <col min="7178" max="7424" width="9.140625" style="9"/>
    <col min="7425" max="7425" width="3.85546875" style="9" customWidth="1"/>
    <col min="7426" max="7426" width="80.5703125" style="9" customWidth="1"/>
    <col min="7427" max="7427" width="8.5703125" style="9" customWidth="1"/>
    <col min="7428" max="7428" width="13.28515625" style="9" customWidth="1"/>
    <col min="7429" max="7429" width="14.140625" style="9" customWidth="1"/>
    <col min="7430" max="7430" width="10.28515625" style="9" customWidth="1"/>
    <col min="7431" max="7431" width="9.5703125" style="9" customWidth="1"/>
    <col min="7432" max="7432" width="12.85546875" style="9" bestFit="1" customWidth="1"/>
    <col min="7433" max="7433" width="14.5703125" style="9" bestFit="1" customWidth="1"/>
    <col min="7434" max="7680" width="9.140625" style="9"/>
    <col min="7681" max="7681" width="3.85546875" style="9" customWidth="1"/>
    <col min="7682" max="7682" width="80.5703125" style="9" customWidth="1"/>
    <col min="7683" max="7683" width="8.5703125" style="9" customWidth="1"/>
    <col min="7684" max="7684" width="13.28515625" style="9" customWidth="1"/>
    <col min="7685" max="7685" width="14.140625" style="9" customWidth="1"/>
    <col min="7686" max="7686" width="10.28515625" style="9" customWidth="1"/>
    <col min="7687" max="7687" width="9.5703125" style="9" customWidth="1"/>
    <col min="7688" max="7688" width="12.85546875" style="9" bestFit="1" customWidth="1"/>
    <col min="7689" max="7689" width="14.5703125" style="9" bestFit="1" customWidth="1"/>
    <col min="7690" max="7936" width="9.140625" style="9"/>
    <col min="7937" max="7937" width="3.85546875" style="9" customWidth="1"/>
    <col min="7938" max="7938" width="80.5703125" style="9" customWidth="1"/>
    <col min="7939" max="7939" width="8.5703125" style="9" customWidth="1"/>
    <col min="7940" max="7940" width="13.28515625" style="9" customWidth="1"/>
    <col min="7941" max="7941" width="14.140625" style="9" customWidth="1"/>
    <col min="7942" max="7942" width="10.28515625" style="9" customWidth="1"/>
    <col min="7943" max="7943" width="9.5703125" style="9" customWidth="1"/>
    <col min="7944" max="7944" width="12.85546875" style="9" bestFit="1" customWidth="1"/>
    <col min="7945" max="7945" width="14.5703125" style="9" bestFit="1" customWidth="1"/>
    <col min="7946" max="8192" width="9.140625" style="9"/>
    <col min="8193" max="8193" width="3.85546875" style="9" customWidth="1"/>
    <col min="8194" max="8194" width="80.5703125" style="9" customWidth="1"/>
    <col min="8195" max="8195" width="8.5703125" style="9" customWidth="1"/>
    <col min="8196" max="8196" width="13.28515625" style="9" customWidth="1"/>
    <col min="8197" max="8197" width="14.140625" style="9" customWidth="1"/>
    <col min="8198" max="8198" width="10.28515625" style="9" customWidth="1"/>
    <col min="8199" max="8199" width="9.5703125" style="9" customWidth="1"/>
    <col min="8200" max="8200" width="12.85546875" style="9" bestFit="1" customWidth="1"/>
    <col min="8201" max="8201" width="14.5703125" style="9" bestFit="1" customWidth="1"/>
    <col min="8202" max="8448" width="9.140625" style="9"/>
    <col min="8449" max="8449" width="3.85546875" style="9" customWidth="1"/>
    <col min="8450" max="8450" width="80.5703125" style="9" customWidth="1"/>
    <col min="8451" max="8451" width="8.5703125" style="9" customWidth="1"/>
    <col min="8452" max="8452" width="13.28515625" style="9" customWidth="1"/>
    <col min="8453" max="8453" width="14.140625" style="9" customWidth="1"/>
    <col min="8454" max="8454" width="10.28515625" style="9" customWidth="1"/>
    <col min="8455" max="8455" width="9.5703125" style="9" customWidth="1"/>
    <col min="8456" max="8456" width="12.85546875" style="9" bestFit="1" customWidth="1"/>
    <col min="8457" max="8457" width="14.5703125" style="9" bestFit="1" customWidth="1"/>
    <col min="8458" max="8704" width="9.140625" style="9"/>
    <col min="8705" max="8705" width="3.85546875" style="9" customWidth="1"/>
    <col min="8706" max="8706" width="80.5703125" style="9" customWidth="1"/>
    <col min="8707" max="8707" width="8.5703125" style="9" customWidth="1"/>
    <col min="8708" max="8708" width="13.28515625" style="9" customWidth="1"/>
    <col min="8709" max="8709" width="14.140625" style="9" customWidth="1"/>
    <col min="8710" max="8710" width="10.28515625" style="9" customWidth="1"/>
    <col min="8711" max="8711" width="9.5703125" style="9" customWidth="1"/>
    <col min="8712" max="8712" width="12.85546875" style="9" bestFit="1" customWidth="1"/>
    <col min="8713" max="8713" width="14.5703125" style="9" bestFit="1" customWidth="1"/>
    <col min="8714" max="8960" width="9.140625" style="9"/>
    <col min="8961" max="8961" width="3.85546875" style="9" customWidth="1"/>
    <col min="8962" max="8962" width="80.5703125" style="9" customWidth="1"/>
    <col min="8963" max="8963" width="8.5703125" style="9" customWidth="1"/>
    <col min="8964" max="8964" width="13.28515625" style="9" customWidth="1"/>
    <col min="8965" max="8965" width="14.140625" style="9" customWidth="1"/>
    <col min="8966" max="8966" width="10.28515625" style="9" customWidth="1"/>
    <col min="8967" max="8967" width="9.5703125" style="9" customWidth="1"/>
    <col min="8968" max="8968" width="12.85546875" style="9" bestFit="1" customWidth="1"/>
    <col min="8969" max="8969" width="14.5703125" style="9" bestFit="1" customWidth="1"/>
    <col min="8970" max="9216" width="9.140625" style="9"/>
    <col min="9217" max="9217" width="3.85546875" style="9" customWidth="1"/>
    <col min="9218" max="9218" width="80.5703125" style="9" customWidth="1"/>
    <col min="9219" max="9219" width="8.5703125" style="9" customWidth="1"/>
    <col min="9220" max="9220" width="13.28515625" style="9" customWidth="1"/>
    <col min="9221" max="9221" width="14.140625" style="9" customWidth="1"/>
    <col min="9222" max="9222" width="10.28515625" style="9" customWidth="1"/>
    <col min="9223" max="9223" width="9.5703125" style="9" customWidth="1"/>
    <col min="9224" max="9224" width="12.85546875" style="9" bestFit="1" customWidth="1"/>
    <col min="9225" max="9225" width="14.5703125" style="9" bestFit="1" customWidth="1"/>
    <col min="9226" max="9472" width="9.140625" style="9"/>
    <col min="9473" max="9473" width="3.85546875" style="9" customWidth="1"/>
    <col min="9474" max="9474" width="80.5703125" style="9" customWidth="1"/>
    <col min="9475" max="9475" width="8.5703125" style="9" customWidth="1"/>
    <col min="9476" max="9476" width="13.28515625" style="9" customWidth="1"/>
    <col min="9477" max="9477" width="14.140625" style="9" customWidth="1"/>
    <col min="9478" max="9478" width="10.28515625" style="9" customWidth="1"/>
    <col min="9479" max="9479" width="9.5703125" style="9" customWidth="1"/>
    <col min="9480" max="9480" width="12.85546875" style="9" bestFit="1" customWidth="1"/>
    <col min="9481" max="9481" width="14.5703125" style="9" bestFit="1" customWidth="1"/>
    <col min="9482" max="9728" width="9.140625" style="9"/>
    <col min="9729" max="9729" width="3.85546875" style="9" customWidth="1"/>
    <col min="9730" max="9730" width="80.5703125" style="9" customWidth="1"/>
    <col min="9731" max="9731" width="8.5703125" style="9" customWidth="1"/>
    <col min="9732" max="9732" width="13.28515625" style="9" customWidth="1"/>
    <col min="9733" max="9733" width="14.140625" style="9" customWidth="1"/>
    <col min="9734" max="9734" width="10.28515625" style="9" customWidth="1"/>
    <col min="9735" max="9735" width="9.5703125" style="9" customWidth="1"/>
    <col min="9736" max="9736" width="12.85546875" style="9" bestFit="1" customWidth="1"/>
    <col min="9737" max="9737" width="14.5703125" style="9" bestFit="1" customWidth="1"/>
    <col min="9738" max="9984" width="9.140625" style="9"/>
    <col min="9985" max="9985" width="3.85546875" style="9" customWidth="1"/>
    <col min="9986" max="9986" width="80.5703125" style="9" customWidth="1"/>
    <col min="9987" max="9987" width="8.5703125" style="9" customWidth="1"/>
    <col min="9988" max="9988" width="13.28515625" style="9" customWidth="1"/>
    <col min="9989" max="9989" width="14.140625" style="9" customWidth="1"/>
    <col min="9990" max="9990" width="10.28515625" style="9" customWidth="1"/>
    <col min="9991" max="9991" width="9.5703125" style="9" customWidth="1"/>
    <col min="9992" max="9992" width="12.85546875" style="9" bestFit="1" customWidth="1"/>
    <col min="9993" max="9993" width="14.5703125" style="9" bestFit="1" customWidth="1"/>
    <col min="9994" max="10240" width="9.140625" style="9"/>
    <col min="10241" max="10241" width="3.85546875" style="9" customWidth="1"/>
    <col min="10242" max="10242" width="80.5703125" style="9" customWidth="1"/>
    <col min="10243" max="10243" width="8.5703125" style="9" customWidth="1"/>
    <col min="10244" max="10244" width="13.28515625" style="9" customWidth="1"/>
    <col min="10245" max="10245" width="14.140625" style="9" customWidth="1"/>
    <col min="10246" max="10246" width="10.28515625" style="9" customWidth="1"/>
    <col min="10247" max="10247" width="9.5703125" style="9" customWidth="1"/>
    <col min="10248" max="10248" width="12.85546875" style="9" bestFit="1" customWidth="1"/>
    <col min="10249" max="10249" width="14.5703125" style="9" bestFit="1" customWidth="1"/>
    <col min="10250" max="10496" width="9.140625" style="9"/>
    <col min="10497" max="10497" width="3.85546875" style="9" customWidth="1"/>
    <col min="10498" max="10498" width="80.5703125" style="9" customWidth="1"/>
    <col min="10499" max="10499" width="8.5703125" style="9" customWidth="1"/>
    <col min="10500" max="10500" width="13.28515625" style="9" customWidth="1"/>
    <col min="10501" max="10501" width="14.140625" style="9" customWidth="1"/>
    <col min="10502" max="10502" width="10.28515625" style="9" customWidth="1"/>
    <col min="10503" max="10503" width="9.5703125" style="9" customWidth="1"/>
    <col min="10504" max="10504" width="12.85546875" style="9" bestFit="1" customWidth="1"/>
    <col min="10505" max="10505" width="14.5703125" style="9" bestFit="1" customWidth="1"/>
    <col min="10506" max="10752" width="9.140625" style="9"/>
    <col min="10753" max="10753" width="3.85546875" style="9" customWidth="1"/>
    <col min="10754" max="10754" width="80.5703125" style="9" customWidth="1"/>
    <col min="10755" max="10755" width="8.5703125" style="9" customWidth="1"/>
    <col min="10756" max="10756" width="13.28515625" style="9" customWidth="1"/>
    <col min="10757" max="10757" width="14.140625" style="9" customWidth="1"/>
    <col min="10758" max="10758" width="10.28515625" style="9" customWidth="1"/>
    <col min="10759" max="10759" width="9.5703125" style="9" customWidth="1"/>
    <col min="10760" max="10760" width="12.85546875" style="9" bestFit="1" customWidth="1"/>
    <col min="10761" max="10761" width="14.5703125" style="9" bestFit="1" customWidth="1"/>
    <col min="10762" max="11008" width="9.140625" style="9"/>
    <col min="11009" max="11009" width="3.85546875" style="9" customWidth="1"/>
    <col min="11010" max="11010" width="80.5703125" style="9" customWidth="1"/>
    <col min="11011" max="11011" width="8.5703125" style="9" customWidth="1"/>
    <col min="11012" max="11012" width="13.28515625" style="9" customWidth="1"/>
    <col min="11013" max="11013" width="14.140625" style="9" customWidth="1"/>
    <col min="11014" max="11014" width="10.28515625" style="9" customWidth="1"/>
    <col min="11015" max="11015" width="9.5703125" style="9" customWidth="1"/>
    <col min="11016" max="11016" width="12.85546875" style="9" bestFit="1" customWidth="1"/>
    <col min="11017" max="11017" width="14.5703125" style="9" bestFit="1" customWidth="1"/>
    <col min="11018" max="11264" width="9.140625" style="9"/>
    <col min="11265" max="11265" width="3.85546875" style="9" customWidth="1"/>
    <col min="11266" max="11266" width="80.5703125" style="9" customWidth="1"/>
    <col min="11267" max="11267" width="8.5703125" style="9" customWidth="1"/>
    <col min="11268" max="11268" width="13.28515625" style="9" customWidth="1"/>
    <col min="11269" max="11269" width="14.140625" style="9" customWidth="1"/>
    <col min="11270" max="11270" width="10.28515625" style="9" customWidth="1"/>
    <col min="11271" max="11271" width="9.5703125" style="9" customWidth="1"/>
    <col min="11272" max="11272" width="12.85546875" style="9" bestFit="1" customWidth="1"/>
    <col min="11273" max="11273" width="14.5703125" style="9" bestFit="1" customWidth="1"/>
    <col min="11274" max="11520" width="9.140625" style="9"/>
    <col min="11521" max="11521" width="3.85546875" style="9" customWidth="1"/>
    <col min="11522" max="11522" width="80.5703125" style="9" customWidth="1"/>
    <col min="11523" max="11523" width="8.5703125" style="9" customWidth="1"/>
    <col min="11524" max="11524" width="13.28515625" style="9" customWidth="1"/>
    <col min="11525" max="11525" width="14.140625" style="9" customWidth="1"/>
    <col min="11526" max="11526" width="10.28515625" style="9" customWidth="1"/>
    <col min="11527" max="11527" width="9.5703125" style="9" customWidth="1"/>
    <col min="11528" max="11528" width="12.85546875" style="9" bestFit="1" customWidth="1"/>
    <col min="11529" max="11529" width="14.5703125" style="9" bestFit="1" customWidth="1"/>
    <col min="11530" max="11776" width="9.140625" style="9"/>
    <col min="11777" max="11777" width="3.85546875" style="9" customWidth="1"/>
    <col min="11778" max="11778" width="80.5703125" style="9" customWidth="1"/>
    <col min="11779" max="11779" width="8.5703125" style="9" customWidth="1"/>
    <col min="11780" max="11780" width="13.28515625" style="9" customWidth="1"/>
    <col min="11781" max="11781" width="14.140625" style="9" customWidth="1"/>
    <col min="11782" max="11782" width="10.28515625" style="9" customWidth="1"/>
    <col min="11783" max="11783" width="9.5703125" style="9" customWidth="1"/>
    <col min="11784" max="11784" width="12.85546875" style="9" bestFit="1" customWidth="1"/>
    <col min="11785" max="11785" width="14.5703125" style="9" bestFit="1" customWidth="1"/>
    <col min="11786" max="12032" width="9.140625" style="9"/>
    <col min="12033" max="12033" width="3.85546875" style="9" customWidth="1"/>
    <col min="12034" max="12034" width="80.5703125" style="9" customWidth="1"/>
    <col min="12035" max="12035" width="8.5703125" style="9" customWidth="1"/>
    <col min="12036" max="12036" width="13.28515625" style="9" customWidth="1"/>
    <col min="12037" max="12037" width="14.140625" style="9" customWidth="1"/>
    <col min="12038" max="12038" width="10.28515625" style="9" customWidth="1"/>
    <col min="12039" max="12039" width="9.5703125" style="9" customWidth="1"/>
    <col min="12040" max="12040" width="12.85546875" style="9" bestFit="1" customWidth="1"/>
    <col min="12041" max="12041" width="14.5703125" style="9" bestFit="1" customWidth="1"/>
    <col min="12042" max="12288" width="9.140625" style="9"/>
    <col min="12289" max="12289" width="3.85546875" style="9" customWidth="1"/>
    <col min="12290" max="12290" width="80.5703125" style="9" customWidth="1"/>
    <col min="12291" max="12291" width="8.5703125" style="9" customWidth="1"/>
    <col min="12292" max="12292" width="13.28515625" style="9" customWidth="1"/>
    <col min="12293" max="12293" width="14.140625" style="9" customWidth="1"/>
    <col min="12294" max="12294" width="10.28515625" style="9" customWidth="1"/>
    <col min="12295" max="12295" width="9.5703125" style="9" customWidth="1"/>
    <col min="12296" max="12296" width="12.85546875" style="9" bestFit="1" customWidth="1"/>
    <col min="12297" max="12297" width="14.5703125" style="9" bestFit="1" customWidth="1"/>
    <col min="12298" max="12544" width="9.140625" style="9"/>
    <col min="12545" max="12545" width="3.85546875" style="9" customWidth="1"/>
    <col min="12546" max="12546" width="80.5703125" style="9" customWidth="1"/>
    <col min="12547" max="12547" width="8.5703125" style="9" customWidth="1"/>
    <col min="12548" max="12548" width="13.28515625" style="9" customWidth="1"/>
    <col min="12549" max="12549" width="14.140625" style="9" customWidth="1"/>
    <col min="12550" max="12550" width="10.28515625" style="9" customWidth="1"/>
    <col min="12551" max="12551" width="9.5703125" style="9" customWidth="1"/>
    <col min="12552" max="12552" width="12.85546875" style="9" bestFit="1" customWidth="1"/>
    <col min="12553" max="12553" width="14.5703125" style="9" bestFit="1" customWidth="1"/>
    <col min="12554" max="12800" width="9.140625" style="9"/>
    <col min="12801" max="12801" width="3.85546875" style="9" customWidth="1"/>
    <col min="12802" max="12802" width="80.5703125" style="9" customWidth="1"/>
    <col min="12803" max="12803" width="8.5703125" style="9" customWidth="1"/>
    <col min="12804" max="12804" width="13.28515625" style="9" customWidth="1"/>
    <col min="12805" max="12805" width="14.140625" style="9" customWidth="1"/>
    <col min="12806" max="12806" width="10.28515625" style="9" customWidth="1"/>
    <col min="12807" max="12807" width="9.5703125" style="9" customWidth="1"/>
    <col min="12808" max="12808" width="12.85546875" style="9" bestFit="1" customWidth="1"/>
    <col min="12809" max="12809" width="14.5703125" style="9" bestFit="1" customWidth="1"/>
    <col min="12810" max="13056" width="9.140625" style="9"/>
    <col min="13057" max="13057" width="3.85546875" style="9" customWidth="1"/>
    <col min="13058" max="13058" width="80.5703125" style="9" customWidth="1"/>
    <col min="13059" max="13059" width="8.5703125" style="9" customWidth="1"/>
    <col min="13060" max="13060" width="13.28515625" style="9" customWidth="1"/>
    <col min="13061" max="13061" width="14.140625" style="9" customWidth="1"/>
    <col min="13062" max="13062" width="10.28515625" style="9" customWidth="1"/>
    <col min="13063" max="13063" width="9.5703125" style="9" customWidth="1"/>
    <col min="13064" max="13064" width="12.85546875" style="9" bestFit="1" customWidth="1"/>
    <col min="13065" max="13065" width="14.5703125" style="9" bestFit="1" customWidth="1"/>
    <col min="13066" max="13312" width="9.140625" style="9"/>
    <col min="13313" max="13313" width="3.85546875" style="9" customWidth="1"/>
    <col min="13314" max="13314" width="80.5703125" style="9" customWidth="1"/>
    <col min="13315" max="13315" width="8.5703125" style="9" customWidth="1"/>
    <col min="13316" max="13316" width="13.28515625" style="9" customWidth="1"/>
    <col min="13317" max="13317" width="14.140625" style="9" customWidth="1"/>
    <col min="13318" max="13318" width="10.28515625" style="9" customWidth="1"/>
    <col min="13319" max="13319" width="9.5703125" style="9" customWidth="1"/>
    <col min="13320" max="13320" width="12.85546875" style="9" bestFit="1" customWidth="1"/>
    <col min="13321" max="13321" width="14.5703125" style="9" bestFit="1" customWidth="1"/>
    <col min="13322" max="13568" width="9.140625" style="9"/>
    <col min="13569" max="13569" width="3.85546875" style="9" customWidth="1"/>
    <col min="13570" max="13570" width="80.5703125" style="9" customWidth="1"/>
    <col min="13571" max="13571" width="8.5703125" style="9" customWidth="1"/>
    <col min="13572" max="13572" width="13.28515625" style="9" customWidth="1"/>
    <col min="13573" max="13573" width="14.140625" style="9" customWidth="1"/>
    <col min="13574" max="13574" width="10.28515625" style="9" customWidth="1"/>
    <col min="13575" max="13575" width="9.5703125" style="9" customWidth="1"/>
    <col min="13576" max="13576" width="12.85546875" style="9" bestFit="1" customWidth="1"/>
    <col min="13577" max="13577" width="14.5703125" style="9" bestFit="1" customWidth="1"/>
    <col min="13578" max="13824" width="9.140625" style="9"/>
    <col min="13825" max="13825" width="3.85546875" style="9" customWidth="1"/>
    <col min="13826" max="13826" width="80.5703125" style="9" customWidth="1"/>
    <col min="13827" max="13827" width="8.5703125" style="9" customWidth="1"/>
    <col min="13828" max="13828" width="13.28515625" style="9" customWidth="1"/>
    <col min="13829" max="13829" width="14.140625" style="9" customWidth="1"/>
    <col min="13830" max="13830" width="10.28515625" style="9" customWidth="1"/>
    <col min="13831" max="13831" width="9.5703125" style="9" customWidth="1"/>
    <col min="13832" max="13832" width="12.85546875" style="9" bestFit="1" customWidth="1"/>
    <col min="13833" max="13833" width="14.5703125" style="9" bestFit="1" customWidth="1"/>
    <col min="13834" max="14080" width="9.140625" style="9"/>
    <col min="14081" max="14081" width="3.85546875" style="9" customWidth="1"/>
    <col min="14082" max="14082" width="80.5703125" style="9" customWidth="1"/>
    <col min="14083" max="14083" width="8.5703125" style="9" customWidth="1"/>
    <col min="14084" max="14084" width="13.28515625" style="9" customWidth="1"/>
    <col min="14085" max="14085" width="14.140625" style="9" customWidth="1"/>
    <col min="14086" max="14086" width="10.28515625" style="9" customWidth="1"/>
    <col min="14087" max="14087" width="9.5703125" style="9" customWidth="1"/>
    <col min="14088" max="14088" width="12.85546875" style="9" bestFit="1" customWidth="1"/>
    <col min="14089" max="14089" width="14.5703125" style="9" bestFit="1" customWidth="1"/>
    <col min="14090" max="14336" width="9.140625" style="9"/>
    <col min="14337" max="14337" width="3.85546875" style="9" customWidth="1"/>
    <col min="14338" max="14338" width="80.5703125" style="9" customWidth="1"/>
    <col min="14339" max="14339" width="8.5703125" style="9" customWidth="1"/>
    <col min="14340" max="14340" width="13.28515625" style="9" customWidth="1"/>
    <col min="14341" max="14341" width="14.140625" style="9" customWidth="1"/>
    <col min="14342" max="14342" width="10.28515625" style="9" customWidth="1"/>
    <col min="14343" max="14343" width="9.5703125" style="9" customWidth="1"/>
    <col min="14344" max="14344" width="12.85546875" style="9" bestFit="1" customWidth="1"/>
    <col min="14345" max="14345" width="14.5703125" style="9" bestFit="1" customWidth="1"/>
    <col min="14346" max="14592" width="9.140625" style="9"/>
    <col min="14593" max="14593" width="3.85546875" style="9" customWidth="1"/>
    <col min="14594" max="14594" width="80.5703125" style="9" customWidth="1"/>
    <col min="14595" max="14595" width="8.5703125" style="9" customWidth="1"/>
    <col min="14596" max="14596" width="13.28515625" style="9" customWidth="1"/>
    <col min="14597" max="14597" width="14.140625" style="9" customWidth="1"/>
    <col min="14598" max="14598" width="10.28515625" style="9" customWidth="1"/>
    <col min="14599" max="14599" width="9.5703125" style="9" customWidth="1"/>
    <col min="14600" max="14600" width="12.85546875" style="9" bestFit="1" customWidth="1"/>
    <col min="14601" max="14601" width="14.5703125" style="9" bestFit="1" customWidth="1"/>
    <col min="14602" max="14848" width="9.140625" style="9"/>
    <col min="14849" max="14849" width="3.85546875" style="9" customWidth="1"/>
    <col min="14850" max="14850" width="80.5703125" style="9" customWidth="1"/>
    <col min="14851" max="14851" width="8.5703125" style="9" customWidth="1"/>
    <col min="14852" max="14852" width="13.28515625" style="9" customWidth="1"/>
    <col min="14853" max="14853" width="14.140625" style="9" customWidth="1"/>
    <col min="14854" max="14854" width="10.28515625" style="9" customWidth="1"/>
    <col min="14855" max="14855" width="9.5703125" style="9" customWidth="1"/>
    <col min="14856" max="14856" width="12.85546875" style="9" bestFit="1" customWidth="1"/>
    <col min="14857" max="14857" width="14.5703125" style="9" bestFit="1" customWidth="1"/>
    <col min="14858" max="15104" width="9.140625" style="9"/>
    <col min="15105" max="15105" width="3.85546875" style="9" customWidth="1"/>
    <col min="15106" max="15106" width="80.5703125" style="9" customWidth="1"/>
    <col min="15107" max="15107" width="8.5703125" style="9" customWidth="1"/>
    <col min="15108" max="15108" width="13.28515625" style="9" customWidth="1"/>
    <col min="15109" max="15109" width="14.140625" style="9" customWidth="1"/>
    <col min="15110" max="15110" width="10.28515625" style="9" customWidth="1"/>
    <col min="15111" max="15111" width="9.5703125" style="9" customWidth="1"/>
    <col min="15112" max="15112" width="12.85546875" style="9" bestFit="1" customWidth="1"/>
    <col min="15113" max="15113" width="14.5703125" style="9" bestFit="1" customWidth="1"/>
    <col min="15114" max="15360" width="9.140625" style="9"/>
    <col min="15361" max="15361" width="3.85546875" style="9" customWidth="1"/>
    <col min="15362" max="15362" width="80.5703125" style="9" customWidth="1"/>
    <col min="15363" max="15363" width="8.5703125" style="9" customWidth="1"/>
    <col min="15364" max="15364" width="13.28515625" style="9" customWidth="1"/>
    <col min="15365" max="15365" width="14.140625" style="9" customWidth="1"/>
    <col min="15366" max="15366" width="10.28515625" style="9" customWidth="1"/>
    <col min="15367" max="15367" width="9.5703125" style="9" customWidth="1"/>
    <col min="15368" max="15368" width="12.85546875" style="9" bestFit="1" customWidth="1"/>
    <col min="15369" max="15369" width="14.5703125" style="9" bestFit="1" customWidth="1"/>
    <col min="15370" max="15616" width="9.140625" style="9"/>
    <col min="15617" max="15617" width="3.85546875" style="9" customWidth="1"/>
    <col min="15618" max="15618" width="80.5703125" style="9" customWidth="1"/>
    <col min="15619" max="15619" width="8.5703125" style="9" customWidth="1"/>
    <col min="15620" max="15620" width="13.28515625" style="9" customWidth="1"/>
    <col min="15621" max="15621" width="14.140625" style="9" customWidth="1"/>
    <col min="15622" max="15622" width="10.28515625" style="9" customWidth="1"/>
    <col min="15623" max="15623" width="9.5703125" style="9" customWidth="1"/>
    <col min="15624" max="15624" width="12.85546875" style="9" bestFit="1" customWidth="1"/>
    <col min="15625" max="15625" width="14.5703125" style="9" bestFit="1" customWidth="1"/>
    <col min="15626" max="15872" width="9.140625" style="9"/>
    <col min="15873" max="15873" width="3.85546875" style="9" customWidth="1"/>
    <col min="15874" max="15874" width="80.5703125" style="9" customWidth="1"/>
    <col min="15875" max="15875" width="8.5703125" style="9" customWidth="1"/>
    <col min="15876" max="15876" width="13.28515625" style="9" customWidth="1"/>
    <col min="15877" max="15877" width="14.140625" style="9" customWidth="1"/>
    <col min="15878" max="15878" width="10.28515625" style="9" customWidth="1"/>
    <col min="15879" max="15879" width="9.5703125" style="9" customWidth="1"/>
    <col min="15880" max="15880" width="12.85546875" style="9" bestFit="1" customWidth="1"/>
    <col min="15881" max="15881" width="14.5703125" style="9" bestFit="1" customWidth="1"/>
    <col min="15882" max="16128" width="9.140625" style="9"/>
    <col min="16129" max="16129" width="3.85546875" style="9" customWidth="1"/>
    <col min="16130" max="16130" width="80.5703125" style="9" customWidth="1"/>
    <col min="16131" max="16131" width="8.5703125" style="9" customWidth="1"/>
    <col min="16132" max="16132" width="13.28515625" style="9" customWidth="1"/>
    <col min="16133" max="16133" width="14.140625" style="9" customWidth="1"/>
    <col min="16134" max="16134" width="10.28515625" style="9" customWidth="1"/>
    <col min="16135" max="16135" width="9.5703125" style="9" customWidth="1"/>
    <col min="16136" max="16136" width="12.85546875" style="9" bestFit="1" customWidth="1"/>
    <col min="16137" max="16137" width="14.5703125" style="9" bestFit="1" customWidth="1"/>
    <col min="16138" max="16384" width="9.140625" style="9"/>
  </cols>
  <sheetData>
    <row r="1" spans="1:11" ht="31.5" customHeight="1" x14ac:dyDescent="0.2">
      <c r="A1" s="90"/>
      <c r="B1" s="92" t="s">
        <v>17</v>
      </c>
      <c r="C1" s="93"/>
      <c r="D1" s="93"/>
      <c r="E1" s="93"/>
      <c r="F1" s="93"/>
      <c r="G1" s="93"/>
      <c r="H1" s="93"/>
      <c r="I1" s="93"/>
    </row>
    <row r="2" spans="1:11" ht="13.5" thickBot="1" x14ac:dyDescent="0.25">
      <c r="A2" s="91"/>
      <c r="B2" s="94" t="s">
        <v>18</v>
      </c>
      <c r="C2" s="93"/>
      <c r="D2" s="93"/>
      <c r="E2" s="93"/>
      <c r="F2" s="93"/>
      <c r="G2" s="93"/>
      <c r="H2" s="93"/>
      <c r="I2" s="93"/>
    </row>
    <row r="3" spans="1:11" ht="12.75" customHeight="1" x14ac:dyDescent="0.2">
      <c r="A3" s="95" t="s">
        <v>109</v>
      </c>
      <c r="B3" s="96"/>
      <c r="C3" s="96"/>
      <c r="D3" s="96"/>
      <c r="E3" s="96"/>
      <c r="F3" s="96"/>
      <c r="G3" s="96"/>
      <c r="H3" s="96"/>
      <c r="I3" s="96"/>
    </row>
    <row r="4" spans="1:11" ht="19.5" thickBot="1" x14ac:dyDescent="0.35">
      <c r="A4" s="97" t="s">
        <v>110</v>
      </c>
      <c r="B4" s="98"/>
      <c r="C4" s="98"/>
      <c r="D4" s="98"/>
      <c r="E4" s="98"/>
      <c r="F4" s="98"/>
      <c r="G4" s="98"/>
      <c r="H4" s="98"/>
      <c r="I4" s="98"/>
    </row>
    <row r="5" spans="1:11" ht="16.5" customHeight="1" x14ac:dyDescent="0.2">
      <c r="A5" s="99" t="s">
        <v>0</v>
      </c>
      <c r="B5" s="101" t="s">
        <v>1</v>
      </c>
      <c r="C5" s="101" t="s">
        <v>2</v>
      </c>
      <c r="D5" s="103" t="s">
        <v>11</v>
      </c>
      <c r="E5" s="105" t="s">
        <v>12</v>
      </c>
      <c r="F5" s="89" t="s">
        <v>13</v>
      </c>
      <c r="G5" s="89"/>
      <c r="H5" s="89"/>
      <c r="I5" s="89"/>
      <c r="J5" s="10"/>
    </row>
    <row r="6" spans="1:11" ht="60.75" customHeight="1" x14ac:dyDescent="0.2">
      <c r="A6" s="100"/>
      <c r="B6" s="102"/>
      <c r="C6" s="102"/>
      <c r="D6" s="104"/>
      <c r="E6" s="104"/>
      <c r="F6" s="59" t="s">
        <v>14</v>
      </c>
      <c r="G6" s="59" t="s">
        <v>15</v>
      </c>
      <c r="H6" s="59" t="s">
        <v>29</v>
      </c>
      <c r="I6" s="59" t="s">
        <v>44</v>
      </c>
      <c r="J6" s="10"/>
    </row>
    <row r="7" spans="1:11" hidden="1" x14ac:dyDescent="0.2">
      <c r="A7" s="100"/>
      <c r="B7" s="102"/>
      <c r="C7" s="102"/>
      <c r="D7" s="59" t="s">
        <v>10</v>
      </c>
      <c r="E7" s="59" t="s">
        <v>10</v>
      </c>
      <c r="F7" s="59" t="s">
        <v>10</v>
      </c>
      <c r="G7" s="59"/>
      <c r="H7" s="59"/>
      <c r="I7" s="59"/>
    </row>
    <row r="8" spans="1:11" x14ac:dyDescent="0.2">
      <c r="A8" s="64"/>
      <c r="B8" s="65"/>
      <c r="C8" s="65"/>
      <c r="D8" s="59" t="s">
        <v>16</v>
      </c>
      <c r="E8" s="59" t="s">
        <v>16</v>
      </c>
      <c r="F8" s="59" t="s">
        <v>16</v>
      </c>
      <c r="G8" s="59" t="s">
        <v>16</v>
      </c>
      <c r="H8" s="59" t="s">
        <v>16</v>
      </c>
      <c r="I8" s="59" t="s">
        <v>16</v>
      </c>
    </row>
    <row r="9" spans="1:11" x14ac:dyDescent="0.2">
      <c r="A9" s="1"/>
      <c r="B9" s="11" t="s">
        <v>9</v>
      </c>
      <c r="C9" s="12"/>
      <c r="D9" s="3">
        <f>D11</f>
        <v>4515</v>
      </c>
      <c r="E9" s="3">
        <f t="shared" ref="E9:I9" si="0">E11</f>
        <v>0</v>
      </c>
      <c r="F9" s="3">
        <f t="shared" si="0"/>
        <v>0</v>
      </c>
      <c r="G9" s="3">
        <f t="shared" si="0"/>
        <v>4515</v>
      </c>
      <c r="H9" s="3">
        <f t="shared" si="0"/>
        <v>0</v>
      </c>
      <c r="I9" s="3">
        <f t="shared" si="0"/>
        <v>0</v>
      </c>
      <c r="K9" s="13"/>
    </row>
    <row r="10" spans="1:11" x14ac:dyDescent="0.2">
      <c r="A10" s="1"/>
      <c r="B10" s="14"/>
      <c r="C10" s="12"/>
      <c r="D10" s="3"/>
      <c r="E10" s="3"/>
      <c r="F10" s="3"/>
      <c r="G10" s="3"/>
      <c r="H10" s="3"/>
      <c r="I10" s="3"/>
      <c r="K10" s="13"/>
    </row>
    <row r="11" spans="1:11" x14ac:dyDescent="0.2">
      <c r="A11" s="1"/>
      <c r="B11" s="14" t="s">
        <v>19</v>
      </c>
      <c r="C11" s="12"/>
      <c r="D11" s="3">
        <f>SUM(D12:D14)</f>
        <v>4515</v>
      </c>
      <c r="E11" s="3">
        <f t="shared" ref="E11:I11" si="1">SUM(E12:E14)</f>
        <v>0</v>
      </c>
      <c r="F11" s="3">
        <f t="shared" si="1"/>
        <v>0</v>
      </c>
      <c r="G11" s="3">
        <f t="shared" si="1"/>
        <v>4515</v>
      </c>
      <c r="H11" s="3">
        <f t="shared" si="1"/>
        <v>0</v>
      </c>
      <c r="I11" s="3">
        <f t="shared" si="1"/>
        <v>0</v>
      </c>
    </row>
    <row r="12" spans="1:11" s="4" customFormat="1" ht="12.75" x14ac:dyDescent="0.2">
      <c r="A12" s="1">
        <v>1</v>
      </c>
      <c r="B12" s="15" t="s">
        <v>111</v>
      </c>
      <c r="C12" s="2">
        <v>5203</v>
      </c>
      <c r="D12" s="16">
        <f>E12+F12+G12+H12+I12</f>
        <v>1250</v>
      </c>
      <c r="E12" s="17"/>
      <c r="F12" s="17"/>
      <c r="G12" s="16">
        <v>1250</v>
      </c>
      <c r="H12" s="16"/>
      <c r="I12" s="16">
        <v>0</v>
      </c>
      <c r="J12" s="18"/>
    </row>
    <row r="13" spans="1:11" s="4" customFormat="1" ht="12.75" x14ac:dyDescent="0.2">
      <c r="A13" s="1">
        <v>2</v>
      </c>
      <c r="B13" s="15" t="s">
        <v>112</v>
      </c>
      <c r="C13" s="2">
        <v>5203</v>
      </c>
      <c r="D13" s="16">
        <f>E13+F13+G13+H13+I13</f>
        <v>1800</v>
      </c>
      <c r="E13" s="17"/>
      <c r="F13" s="17"/>
      <c r="G13" s="16">
        <v>1800</v>
      </c>
      <c r="H13" s="16"/>
      <c r="I13" s="16"/>
      <c r="J13" s="18"/>
    </row>
    <row r="14" spans="1:11" s="4" customFormat="1" ht="12.75" x14ac:dyDescent="0.2">
      <c r="A14" s="1">
        <v>3</v>
      </c>
      <c r="B14" s="15" t="s">
        <v>190</v>
      </c>
      <c r="C14" s="2">
        <v>5203</v>
      </c>
      <c r="D14" s="16">
        <f>E14+F14+G14+H14+I14</f>
        <v>1465</v>
      </c>
      <c r="E14" s="17"/>
      <c r="F14" s="17"/>
      <c r="G14" s="16">
        <v>1465</v>
      </c>
      <c r="H14" s="16"/>
      <c r="I14" s="16"/>
      <c r="J14" s="18"/>
    </row>
    <row r="15" spans="1:11" s="4" customFormat="1" ht="14.25" customHeight="1" x14ac:dyDescent="0.2">
      <c r="A15" s="1"/>
      <c r="B15" s="7" t="s">
        <v>26</v>
      </c>
      <c r="C15" s="2"/>
      <c r="D15" s="3">
        <f>SUM(D12:D14)</f>
        <v>4515</v>
      </c>
      <c r="E15" s="3">
        <f t="shared" ref="E15:I15" si="2">SUM(E12:E13)</f>
        <v>0</v>
      </c>
      <c r="F15" s="3">
        <f t="shared" si="2"/>
        <v>0</v>
      </c>
      <c r="G15" s="3">
        <f>SUM(G12:G14)</f>
        <v>4515</v>
      </c>
      <c r="H15" s="3">
        <f t="shared" si="2"/>
        <v>0</v>
      </c>
      <c r="I15" s="3">
        <f t="shared" si="2"/>
        <v>0</v>
      </c>
      <c r="J15" s="18"/>
    </row>
    <row r="16" spans="1:11" s="4" customFormat="1" ht="13.5" customHeight="1" x14ac:dyDescent="0.2">
      <c r="A16" s="1"/>
      <c r="B16" s="15"/>
      <c r="C16" s="2"/>
      <c r="D16" s="16"/>
      <c r="E16" s="17"/>
      <c r="F16" s="17"/>
      <c r="G16" s="16"/>
      <c r="H16" s="16"/>
      <c r="I16" s="3"/>
      <c r="J16" s="18"/>
    </row>
    <row r="17" spans="1:10" s="4" customFormat="1" ht="12.75" customHeight="1" x14ac:dyDescent="0.2">
      <c r="A17" s="1"/>
      <c r="B17" s="14" t="s">
        <v>21</v>
      </c>
      <c r="C17" s="12"/>
      <c r="D17" s="3">
        <f>D18</f>
        <v>70800</v>
      </c>
      <c r="E17" s="3">
        <f>E18</f>
        <v>0</v>
      </c>
      <c r="F17" s="3">
        <f t="shared" ref="F17:I17" si="3">F18</f>
        <v>0</v>
      </c>
      <c r="G17" s="3">
        <f t="shared" si="3"/>
        <v>70182</v>
      </c>
      <c r="H17" s="3"/>
      <c r="I17" s="3">
        <f t="shared" si="3"/>
        <v>618</v>
      </c>
      <c r="J17" s="18"/>
    </row>
    <row r="18" spans="1:10" s="4" customFormat="1" ht="18.75" customHeight="1" x14ac:dyDescent="0.2">
      <c r="A18" s="1"/>
      <c r="B18" s="58" t="s">
        <v>27</v>
      </c>
      <c r="C18" s="19"/>
      <c r="D18" s="3">
        <f>D19+D21+D20</f>
        <v>70800</v>
      </c>
      <c r="E18" s="3">
        <f t="shared" ref="E18:I18" si="4">E19+E21+E20</f>
        <v>0</v>
      </c>
      <c r="F18" s="3">
        <f t="shared" si="4"/>
        <v>0</v>
      </c>
      <c r="G18" s="3">
        <f t="shared" si="4"/>
        <v>70182</v>
      </c>
      <c r="H18" s="3">
        <f t="shared" si="4"/>
        <v>0</v>
      </c>
      <c r="I18" s="3">
        <f t="shared" si="4"/>
        <v>618</v>
      </c>
      <c r="J18" s="18"/>
    </row>
    <row r="19" spans="1:10" s="4" customFormat="1" ht="34.5" customHeight="1" x14ac:dyDescent="0.2">
      <c r="A19" s="1">
        <v>1</v>
      </c>
      <c r="B19" s="60" t="s">
        <v>185</v>
      </c>
      <c r="C19" s="12">
        <v>5100</v>
      </c>
      <c r="D19" s="16">
        <f>E19+I19+F19+G19</f>
        <v>60000</v>
      </c>
      <c r="E19" s="3"/>
      <c r="F19" s="16"/>
      <c r="G19" s="16">
        <v>60000</v>
      </c>
      <c r="H19" s="16"/>
      <c r="I19" s="16"/>
      <c r="J19" s="18"/>
    </row>
    <row r="20" spans="1:10" s="4" customFormat="1" ht="34.5" customHeight="1" x14ac:dyDescent="0.2">
      <c r="A20" s="1">
        <v>2</v>
      </c>
      <c r="B20" s="60" t="s">
        <v>113</v>
      </c>
      <c r="C20" s="12">
        <v>5100</v>
      </c>
      <c r="D20" s="16">
        <f>E20+I20+F20+G20</f>
        <v>7200</v>
      </c>
      <c r="E20" s="3"/>
      <c r="F20" s="16"/>
      <c r="G20" s="16">
        <v>6582</v>
      </c>
      <c r="H20" s="16"/>
      <c r="I20" s="16">
        <v>618</v>
      </c>
      <c r="J20" s="18"/>
    </row>
    <row r="21" spans="1:10" s="4" customFormat="1" ht="34.5" customHeight="1" x14ac:dyDescent="0.2">
      <c r="A21" s="1">
        <v>3</v>
      </c>
      <c r="B21" s="60" t="s">
        <v>184</v>
      </c>
      <c r="C21" s="12">
        <v>5100</v>
      </c>
      <c r="D21" s="16">
        <f>E21+I21+F21+G21</f>
        <v>3600</v>
      </c>
      <c r="E21" s="3"/>
      <c r="F21" s="16"/>
      <c r="G21" s="16">
        <f>1800+1800</f>
        <v>3600</v>
      </c>
      <c r="H21" s="16"/>
      <c r="I21" s="16"/>
      <c r="J21" s="18"/>
    </row>
    <row r="22" spans="1:10" s="4" customFormat="1" ht="14.25" customHeight="1" x14ac:dyDescent="0.2">
      <c r="A22" s="1"/>
      <c r="B22" s="25" t="s">
        <v>47</v>
      </c>
      <c r="C22" s="12"/>
      <c r="D22" s="3">
        <f>D19+D21+D20</f>
        <v>70800</v>
      </c>
      <c r="E22" s="3">
        <f t="shared" ref="E22:I22" si="5">E19+E21+E20</f>
        <v>0</v>
      </c>
      <c r="F22" s="3">
        <f t="shared" si="5"/>
        <v>0</v>
      </c>
      <c r="G22" s="3">
        <f t="shared" si="5"/>
        <v>70182</v>
      </c>
      <c r="H22" s="3">
        <f t="shared" si="5"/>
        <v>0</v>
      </c>
      <c r="I22" s="3">
        <f t="shared" si="5"/>
        <v>618</v>
      </c>
      <c r="J22" s="18"/>
    </row>
    <row r="23" spans="1:10" s="4" customFormat="1" x14ac:dyDescent="0.2">
      <c r="A23" s="1"/>
      <c r="B23" s="20"/>
      <c r="C23" s="12"/>
      <c r="D23" s="16"/>
      <c r="E23" s="3"/>
      <c r="F23" s="16"/>
      <c r="G23" s="16"/>
      <c r="H23" s="16"/>
      <c r="I23" s="16"/>
      <c r="J23" s="18"/>
    </row>
    <row r="24" spans="1:10" s="4" customFormat="1" x14ac:dyDescent="0.2">
      <c r="A24" s="1"/>
      <c r="B24" s="14" t="s">
        <v>56</v>
      </c>
      <c r="C24" s="12"/>
      <c r="D24" s="3">
        <f t="shared" ref="D24:I24" si="6">D134+D59+D66+D101+D128+D26+D122</f>
        <v>1010769</v>
      </c>
      <c r="E24" s="3">
        <f t="shared" si="6"/>
        <v>0</v>
      </c>
      <c r="F24" s="3">
        <f t="shared" si="6"/>
        <v>1005519</v>
      </c>
      <c r="G24" s="3">
        <f t="shared" si="6"/>
        <v>0</v>
      </c>
      <c r="H24" s="3">
        <f t="shared" si="6"/>
        <v>0</v>
      </c>
      <c r="I24" s="3">
        <f t="shared" si="6"/>
        <v>5250</v>
      </c>
      <c r="J24" s="18"/>
    </row>
    <row r="25" spans="1:10" s="4" customFormat="1" x14ac:dyDescent="0.2">
      <c r="A25" s="1"/>
      <c r="B25" s="14"/>
      <c r="C25" s="12"/>
      <c r="D25" s="3"/>
      <c r="E25" s="3"/>
      <c r="F25" s="3"/>
      <c r="G25" s="3"/>
      <c r="H25" s="3"/>
      <c r="I25" s="3"/>
      <c r="J25" s="18"/>
    </row>
    <row r="26" spans="1:10" s="4" customFormat="1" x14ac:dyDescent="0.2">
      <c r="A26" s="1"/>
      <c r="B26" s="14" t="s">
        <v>85</v>
      </c>
      <c r="C26" s="12"/>
      <c r="D26" s="3">
        <f>D28+D35+D39+D44+D48+D54</f>
        <v>13750</v>
      </c>
      <c r="E26" s="3">
        <f t="shared" ref="E26:I26" si="7">E28+E35+E39+E44+E48+E54</f>
        <v>0</v>
      </c>
      <c r="F26" s="3">
        <f t="shared" si="7"/>
        <v>8500</v>
      </c>
      <c r="G26" s="3">
        <f t="shared" si="7"/>
        <v>0</v>
      </c>
      <c r="H26" s="3">
        <f t="shared" si="7"/>
        <v>0</v>
      </c>
      <c r="I26" s="3">
        <f t="shared" si="7"/>
        <v>5250</v>
      </c>
      <c r="J26" s="18"/>
    </row>
    <row r="27" spans="1:10" s="4" customFormat="1" x14ac:dyDescent="0.2">
      <c r="A27" s="1"/>
      <c r="B27" s="14"/>
      <c r="C27" s="12"/>
      <c r="D27" s="3"/>
      <c r="E27" s="16"/>
      <c r="F27" s="16"/>
      <c r="G27" s="16"/>
      <c r="H27" s="16"/>
      <c r="I27" s="3"/>
      <c r="J27" s="18"/>
    </row>
    <row r="28" spans="1:10" s="4" customFormat="1" hidden="1" x14ac:dyDescent="0.2">
      <c r="A28" s="1"/>
      <c r="B28" s="14" t="s">
        <v>89</v>
      </c>
      <c r="C28" s="12"/>
      <c r="D28" s="3">
        <f>D29+D30+D31</f>
        <v>0</v>
      </c>
      <c r="E28" s="3">
        <f t="shared" ref="E28:I28" si="8">E29+E30+E31</f>
        <v>0</v>
      </c>
      <c r="F28" s="3">
        <f t="shared" si="8"/>
        <v>0</v>
      </c>
      <c r="G28" s="3">
        <f t="shared" si="8"/>
        <v>0</v>
      </c>
      <c r="H28" s="3">
        <f t="shared" si="8"/>
        <v>0</v>
      </c>
      <c r="I28" s="3">
        <f t="shared" si="8"/>
        <v>0</v>
      </c>
      <c r="J28" s="18"/>
    </row>
    <row r="29" spans="1:10" s="4" customFormat="1" hidden="1" x14ac:dyDescent="0.2">
      <c r="A29" s="1">
        <v>1</v>
      </c>
      <c r="B29" s="20" t="s">
        <v>86</v>
      </c>
      <c r="C29" s="12">
        <v>5203</v>
      </c>
      <c r="D29" s="16">
        <f>E29+F29+G29+H29+I29</f>
        <v>0</v>
      </c>
      <c r="E29" s="16"/>
      <c r="F29" s="16"/>
      <c r="G29" s="16"/>
      <c r="H29" s="16"/>
      <c r="I29" s="3"/>
      <c r="J29" s="18"/>
    </row>
    <row r="30" spans="1:10" s="4" customFormat="1" hidden="1" x14ac:dyDescent="0.2">
      <c r="A30" s="1">
        <v>2</v>
      </c>
      <c r="B30" s="20" t="s">
        <v>87</v>
      </c>
      <c r="C30" s="12">
        <v>5205</v>
      </c>
      <c r="D30" s="16">
        <f t="shared" ref="D30:D31" si="9">E30+F30+G30+H30+I30</f>
        <v>0</v>
      </c>
      <c r="E30" s="16"/>
      <c r="F30" s="16"/>
      <c r="G30" s="16"/>
      <c r="H30" s="16"/>
      <c r="I30" s="3"/>
      <c r="J30" s="18"/>
    </row>
    <row r="31" spans="1:10" s="4" customFormat="1" hidden="1" x14ac:dyDescent="0.2">
      <c r="A31" s="1">
        <v>3</v>
      </c>
      <c r="B31" s="20" t="s">
        <v>88</v>
      </c>
      <c r="C31" s="12">
        <v>5301</v>
      </c>
      <c r="D31" s="16">
        <f t="shared" si="9"/>
        <v>0</v>
      </c>
      <c r="E31" s="16"/>
      <c r="F31" s="16"/>
      <c r="G31" s="16"/>
      <c r="H31" s="16"/>
      <c r="I31" s="3"/>
      <c r="J31" s="18"/>
    </row>
    <row r="32" spans="1:10" s="4" customFormat="1" hidden="1" x14ac:dyDescent="0.2">
      <c r="A32" s="1"/>
      <c r="B32" s="7" t="s">
        <v>26</v>
      </c>
      <c r="C32" s="12"/>
      <c r="D32" s="3">
        <f>D29+D30</f>
        <v>0</v>
      </c>
      <c r="E32" s="3">
        <f t="shared" ref="E32:I32" si="10">E29+E30</f>
        <v>0</v>
      </c>
      <c r="F32" s="3">
        <f t="shared" si="10"/>
        <v>0</v>
      </c>
      <c r="G32" s="3">
        <f t="shared" si="10"/>
        <v>0</v>
      </c>
      <c r="H32" s="3">
        <f t="shared" si="10"/>
        <v>0</v>
      </c>
      <c r="I32" s="3">
        <f t="shared" si="10"/>
        <v>0</v>
      </c>
      <c r="J32" s="18"/>
    </row>
    <row r="33" spans="1:10" s="4" customFormat="1" hidden="1" x14ac:dyDescent="0.2">
      <c r="A33" s="1"/>
      <c r="B33" s="7" t="s">
        <v>43</v>
      </c>
      <c r="C33" s="12"/>
      <c r="D33" s="3">
        <f>D31</f>
        <v>0</v>
      </c>
      <c r="E33" s="3">
        <f t="shared" ref="E33:I33" si="11">E31</f>
        <v>0</v>
      </c>
      <c r="F33" s="3">
        <f t="shared" si="11"/>
        <v>0</v>
      </c>
      <c r="G33" s="3">
        <f t="shared" si="11"/>
        <v>0</v>
      </c>
      <c r="H33" s="3">
        <f t="shared" si="11"/>
        <v>0</v>
      </c>
      <c r="I33" s="3">
        <f t="shared" si="11"/>
        <v>0</v>
      </c>
      <c r="J33" s="18"/>
    </row>
    <row r="34" spans="1:10" s="4" customFormat="1" hidden="1" x14ac:dyDescent="0.2">
      <c r="A34" s="1"/>
      <c r="B34" s="7"/>
      <c r="C34" s="12"/>
      <c r="D34" s="3"/>
      <c r="E34" s="3"/>
      <c r="F34" s="3"/>
      <c r="G34" s="3"/>
      <c r="H34" s="3"/>
      <c r="I34" s="3"/>
      <c r="J34" s="18"/>
    </row>
    <row r="35" spans="1:10" s="4" customFormat="1" hidden="1" x14ac:dyDescent="0.2">
      <c r="A35" s="1"/>
      <c r="B35" s="14" t="s">
        <v>90</v>
      </c>
      <c r="C35" s="12"/>
      <c r="D35" s="3">
        <f>D36</f>
        <v>0</v>
      </c>
      <c r="E35" s="3">
        <f t="shared" ref="E35:I35" si="12">E36</f>
        <v>0</v>
      </c>
      <c r="F35" s="3">
        <f t="shared" si="12"/>
        <v>0</v>
      </c>
      <c r="G35" s="3">
        <f t="shared" si="12"/>
        <v>0</v>
      </c>
      <c r="H35" s="3">
        <f t="shared" si="12"/>
        <v>0</v>
      </c>
      <c r="I35" s="3">
        <f t="shared" si="12"/>
        <v>0</v>
      </c>
      <c r="J35" s="18"/>
    </row>
    <row r="36" spans="1:10" s="4" customFormat="1" hidden="1" x14ac:dyDescent="0.2">
      <c r="A36" s="1">
        <v>1</v>
      </c>
      <c r="B36" s="20" t="s">
        <v>91</v>
      </c>
      <c r="C36" s="12">
        <v>5205</v>
      </c>
      <c r="D36" s="16">
        <f t="shared" ref="D36" si="13">E36+F36+G36+H36+I36</f>
        <v>0</v>
      </c>
      <c r="E36" s="3"/>
      <c r="F36" s="3"/>
      <c r="G36" s="16"/>
      <c r="H36" s="3"/>
      <c r="I36" s="3"/>
      <c r="J36" s="18"/>
    </row>
    <row r="37" spans="1:10" s="4" customFormat="1" hidden="1" x14ac:dyDescent="0.2">
      <c r="A37" s="1"/>
      <c r="B37" s="7" t="s">
        <v>26</v>
      </c>
      <c r="C37" s="12"/>
      <c r="D37" s="3">
        <f>D36</f>
        <v>0</v>
      </c>
      <c r="E37" s="3">
        <f t="shared" ref="E37:I37" si="14">E36</f>
        <v>0</v>
      </c>
      <c r="F37" s="3">
        <f t="shared" si="14"/>
        <v>0</v>
      </c>
      <c r="G37" s="3">
        <f t="shared" si="14"/>
        <v>0</v>
      </c>
      <c r="H37" s="3">
        <f t="shared" si="14"/>
        <v>0</v>
      </c>
      <c r="I37" s="3">
        <f t="shared" si="14"/>
        <v>0</v>
      </c>
      <c r="J37" s="18"/>
    </row>
    <row r="38" spans="1:10" s="4" customFormat="1" hidden="1" x14ac:dyDescent="0.2">
      <c r="A38" s="1"/>
      <c r="B38" s="7"/>
      <c r="C38" s="12"/>
      <c r="D38" s="3"/>
      <c r="E38" s="3"/>
      <c r="F38" s="3"/>
      <c r="G38" s="3"/>
      <c r="H38" s="3"/>
      <c r="I38" s="3"/>
      <c r="J38" s="18"/>
    </row>
    <row r="39" spans="1:10" s="4" customFormat="1" hidden="1" x14ac:dyDescent="0.2">
      <c r="A39" s="1"/>
      <c r="B39" s="14" t="s">
        <v>92</v>
      </c>
      <c r="C39" s="12"/>
      <c r="D39" s="3">
        <f>D40+D41</f>
        <v>0</v>
      </c>
      <c r="E39" s="3">
        <f t="shared" ref="E39:I39" si="15">E40+E41</f>
        <v>0</v>
      </c>
      <c r="F39" s="3">
        <f t="shared" si="15"/>
        <v>0</v>
      </c>
      <c r="G39" s="3">
        <f t="shared" si="15"/>
        <v>0</v>
      </c>
      <c r="H39" s="3">
        <f t="shared" si="15"/>
        <v>0</v>
      </c>
      <c r="I39" s="3">
        <f t="shared" si="15"/>
        <v>0</v>
      </c>
      <c r="J39" s="18"/>
    </row>
    <row r="40" spans="1:10" s="4" customFormat="1" hidden="1" x14ac:dyDescent="0.2">
      <c r="A40" s="1">
        <v>1</v>
      </c>
      <c r="B40" s="20" t="s">
        <v>93</v>
      </c>
      <c r="C40" s="12">
        <v>5203</v>
      </c>
      <c r="D40" s="16">
        <f t="shared" ref="D40:D41" si="16">E40+F40+G40+H40+I40</f>
        <v>0</v>
      </c>
      <c r="E40" s="3"/>
      <c r="F40" s="16"/>
      <c r="G40" s="3"/>
      <c r="H40" s="3"/>
      <c r="I40" s="3"/>
      <c r="J40" s="18"/>
    </row>
    <row r="41" spans="1:10" s="4" customFormat="1" hidden="1" x14ac:dyDescent="0.2">
      <c r="A41" s="1">
        <v>2</v>
      </c>
      <c r="B41" s="20" t="s">
        <v>94</v>
      </c>
      <c r="C41" s="12">
        <v>5205</v>
      </c>
      <c r="D41" s="16">
        <f t="shared" si="16"/>
        <v>0</v>
      </c>
      <c r="E41" s="3"/>
      <c r="F41" s="16"/>
      <c r="G41" s="3"/>
      <c r="H41" s="3"/>
      <c r="I41" s="3"/>
      <c r="J41" s="18"/>
    </row>
    <row r="42" spans="1:10" s="4" customFormat="1" hidden="1" x14ac:dyDescent="0.2">
      <c r="A42" s="1"/>
      <c r="B42" s="7" t="s">
        <v>26</v>
      </c>
      <c r="C42" s="12"/>
      <c r="D42" s="3">
        <f>SUM(D40:D41)</f>
        <v>0</v>
      </c>
      <c r="E42" s="3">
        <f t="shared" ref="E42:I42" si="17">SUM(E40:E41)</f>
        <v>0</v>
      </c>
      <c r="F42" s="3">
        <f t="shared" si="17"/>
        <v>0</v>
      </c>
      <c r="G42" s="3">
        <f t="shared" si="17"/>
        <v>0</v>
      </c>
      <c r="H42" s="3">
        <f t="shared" si="17"/>
        <v>0</v>
      </c>
      <c r="I42" s="3">
        <f t="shared" si="17"/>
        <v>0</v>
      </c>
      <c r="J42" s="18"/>
    </row>
    <row r="43" spans="1:10" s="4" customFormat="1" hidden="1" x14ac:dyDescent="0.2">
      <c r="A43" s="1"/>
      <c r="B43" s="7"/>
      <c r="C43" s="12"/>
      <c r="D43" s="3"/>
      <c r="E43" s="3"/>
      <c r="F43" s="3"/>
      <c r="G43" s="3"/>
      <c r="H43" s="3"/>
      <c r="I43" s="3"/>
      <c r="J43" s="18"/>
    </row>
    <row r="44" spans="1:10" s="4" customFormat="1" hidden="1" x14ac:dyDescent="0.2">
      <c r="A44" s="1"/>
      <c r="B44" s="14" t="s">
        <v>95</v>
      </c>
      <c r="C44" s="12"/>
      <c r="D44" s="3">
        <f>D45</f>
        <v>0</v>
      </c>
      <c r="E44" s="3">
        <f t="shared" ref="E44:I44" si="18">E45</f>
        <v>0</v>
      </c>
      <c r="F44" s="3">
        <f t="shared" si="18"/>
        <v>0</v>
      </c>
      <c r="G44" s="3">
        <f t="shared" si="18"/>
        <v>0</v>
      </c>
      <c r="H44" s="3">
        <f t="shared" si="18"/>
        <v>0</v>
      </c>
      <c r="I44" s="3">
        <f t="shared" si="18"/>
        <v>0</v>
      </c>
      <c r="J44" s="18"/>
    </row>
    <row r="45" spans="1:10" s="4" customFormat="1" hidden="1" x14ac:dyDescent="0.2">
      <c r="A45" s="1">
        <v>1</v>
      </c>
      <c r="B45" s="20" t="s">
        <v>96</v>
      </c>
      <c r="C45" s="12">
        <v>5203</v>
      </c>
      <c r="D45" s="16">
        <f t="shared" ref="D45" si="19">E45+F45+G45+H45+I45</f>
        <v>0</v>
      </c>
      <c r="E45" s="3"/>
      <c r="F45" s="3"/>
      <c r="G45" s="16"/>
      <c r="H45" s="3"/>
      <c r="I45" s="3"/>
      <c r="J45" s="18"/>
    </row>
    <row r="46" spans="1:10" s="4" customFormat="1" hidden="1" x14ac:dyDescent="0.2">
      <c r="A46" s="1"/>
      <c r="B46" s="7" t="s">
        <v>26</v>
      </c>
      <c r="C46" s="12"/>
      <c r="D46" s="3">
        <f>D45</f>
        <v>0</v>
      </c>
      <c r="E46" s="3">
        <f t="shared" ref="E46:I46" si="20">E45</f>
        <v>0</v>
      </c>
      <c r="F46" s="3">
        <f t="shared" si="20"/>
        <v>0</v>
      </c>
      <c r="G46" s="3">
        <f t="shared" si="20"/>
        <v>0</v>
      </c>
      <c r="H46" s="3">
        <f t="shared" si="20"/>
        <v>0</v>
      </c>
      <c r="I46" s="3">
        <f t="shared" si="20"/>
        <v>0</v>
      </c>
      <c r="J46" s="18"/>
    </row>
    <row r="47" spans="1:10" s="4" customFormat="1" hidden="1" x14ac:dyDescent="0.2">
      <c r="A47" s="1"/>
      <c r="B47" s="7"/>
      <c r="C47" s="12"/>
      <c r="D47" s="3"/>
      <c r="E47" s="3"/>
      <c r="F47" s="3"/>
      <c r="G47" s="3"/>
      <c r="H47" s="3"/>
      <c r="I47" s="3"/>
      <c r="J47" s="18"/>
    </row>
    <row r="48" spans="1:10" s="4" customFormat="1" hidden="1" x14ac:dyDescent="0.2">
      <c r="A48" s="1"/>
      <c r="B48" s="14" t="s">
        <v>97</v>
      </c>
      <c r="C48" s="12"/>
      <c r="D48" s="3">
        <f>D49+D50+D51</f>
        <v>0</v>
      </c>
      <c r="E48" s="3">
        <f t="shared" ref="E48:I48" si="21">E49+E50+E51</f>
        <v>0</v>
      </c>
      <c r="F48" s="3">
        <f t="shared" si="21"/>
        <v>0</v>
      </c>
      <c r="G48" s="3">
        <f t="shared" si="21"/>
        <v>0</v>
      </c>
      <c r="H48" s="3">
        <f t="shared" si="21"/>
        <v>0</v>
      </c>
      <c r="I48" s="3">
        <f t="shared" si="21"/>
        <v>0</v>
      </c>
      <c r="J48" s="18"/>
    </row>
    <row r="49" spans="1:10" s="4" customFormat="1" hidden="1" x14ac:dyDescent="0.2">
      <c r="A49" s="1">
        <v>1</v>
      </c>
      <c r="B49" s="20" t="s">
        <v>98</v>
      </c>
      <c r="C49" s="12">
        <v>5201</v>
      </c>
      <c r="D49" s="16"/>
      <c r="E49" s="3"/>
      <c r="F49" s="16"/>
      <c r="G49" s="3"/>
      <c r="H49" s="3"/>
      <c r="I49" s="3"/>
      <c r="J49" s="18"/>
    </row>
    <row r="50" spans="1:10" s="4" customFormat="1" hidden="1" x14ac:dyDescent="0.2">
      <c r="A50" s="1">
        <v>2</v>
      </c>
      <c r="B50" s="20" t="s">
        <v>99</v>
      </c>
      <c r="C50" s="12">
        <v>5203</v>
      </c>
      <c r="D50" s="16"/>
      <c r="E50" s="3"/>
      <c r="F50" s="16"/>
      <c r="G50" s="3"/>
      <c r="H50" s="3"/>
      <c r="I50" s="3"/>
      <c r="J50" s="18"/>
    </row>
    <row r="51" spans="1:10" s="4" customFormat="1" hidden="1" x14ac:dyDescent="0.2">
      <c r="A51" s="1">
        <v>3</v>
      </c>
      <c r="B51" s="20" t="s">
        <v>100</v>
      </c>
      <c r="C51" s="12">
        <v>5205</v>
      </c>
      <c r="D51" s="16"/>
      <c r="E51" s="3"/>
      <c r="F51" s="16"/>
      <c r="G51" s="3"/>
      <c r="H51" s="3"/>
      <c r="I51" s="3"/>
      <c r="J51" s="18"/>
    </row>
    <row r="52" spans="1:10" s="4" customFormat="1" hidden="1" x14ac:dyDescent="0.2">
      <c r="A52" s="1"/>
      <c r="B52" s="7" t="s">
        <v>26</v>
      </c>
      <c r="C52" s="12"/>
      <c r="D52" s="3">
        <f>SUM(D49:D51)</f>
        <v>0</v>
      </c>
      <c r="E52" s="3">
        <f t="shared" ref="E52:I52" si="22">SUM(E49:E51)</f>
        <v>0</v>
      </c>
      <c r="F52" s="3">
        <f t="shared" si="22"/>
        <v>0</v>
      </c>
      <c r="G52" s="3">
        <f t="shared" si="22"/>
        <v>0</v>
      </c>
      <c r="H52" s="3">
        <f t="shared" si="22"/>
        <v>0</v>
      </c>
      <c r="I52" s="3">
        <f t="shared" si="22"/>
        <v>0</v>
      </c>
      <c r="J52" s="18"/>
    </row>
    <row r="53" spans="1:10" s="4" customFormat="1" hidden="1" x14ac:dyDescent="0.2">
      <c r="A53" s="1"/>
      <c r="B53" s="7"/>
      <c r="C53" s="12"/>
      <c r="D53" s="3"/>
      <c r="E53" s="3"/>
      <c r="F53" s="3"/>
      <c r="G53" s="3"/>
      <c r="H53" s="3"/>
      <c r="I53" s="3"/>
      <c r="J53" s="18"/>
    </row>
    <row r="54" spans="1:10" s="4" customFormat="1" x14ac:dyDescent="0.2">
      <c r="A54" s="1"/>
      <c r="B54" s="14" t="s">
        <v>102</v>
      </c>
      <c r="C54" s="12"/>
      <c r="D54" s="3">
        <f t="shared" ref="D54:I54" si="23">SUM(D55:D56)</f>
        <v>13750</v>
      </c>
      <c r="E54" s="3">
        <f t="shared" si="23"/>
        <v>0</v>
      </c>
      <c r="F54" s="3">
        <f t="shared" si="23"/>
        <v>8500</v>
      </c>
      <c r="G54" s="3">
        <f t="shared" si="23"/>
        <v>0</v>
      </c>
      <c r="H54" s="3">
        <f t="shared" si="23"/>
        <v>0</v>
      </c>
      <c r="I54" s="3">
        <f t="shared" si="23"/>
        <v>5250</v>
      </c>
      <c r="J54" s="18"/>
    </row>
    <row r="55" spans="1:10" s="4" customFormat="1" x14ac:dyDescent="0.2">
      <c r="A55" s="1">
        <v>1</v>
      </c>
      <c r="B55" s="20" t="s">
        <v>162</v>
      </c>
      <c r="C55" s="12">
        <v>5203</v>
      </c>
      <c r="D55" s="16">
        <f t="shared" ref="D55:D56" si="24">E55+F55+G55+H55+I55</f>
        <v>8500</v>
      </c>
      <c r="E55" s="3"/>
      <c r="F55" s="16">
        <v>8500</v>
      </c>
      <c r="G55" s="16"/>
      <c r="H55" s="16"/>
      <c r="I55" s="3"/>
      <c r="J55" s="18"/>
    </row>
    <row r="56" spans="1:10" s="4" customFormat="1" x14ac:dyDescent="0.2">
      <c r="A56" s="1">
        <v>2</v>
      </c>
      <c r="B56" s="20" t="s">
        <v>163</v>
      </c>
      <c r="C56" s="12">
        <v>5205</v>
      </c>
      <c r="D56" s="16">
        <f t="shared" si="24"/>
        <v>5250</v>
      </c>
      <c r="E56" s="3"/>
      <c r="F56" s="16"/>
      <c r="G56" s="16"/>
      <c r="H56" s="16"/>
      <c r="I56" s="16">
        <v>5250</v>
      </c>
      <c r="J56" s="18"/>
    </row>
    <row r="57" spans="1:10" s="4" customFormat="1" ht="11.25" customHeight="1" x14ac:dyDescent="0.2">
      <c r="A57" s="1"/>
      <c r="B57" s="7" t="s">
        <v>26</v>
      </c>
      <c r="C57" s="12"/>
      <c r="D57" s="3">
        <f t="shared" ref="D57:I57" si="25">SUM(D55:D56)</f>
        <v>13750</v>
      </c>
      <c r="E57" s="3">
        <f t="shared" si="25"/>
        <v>0</v>
      </c>
      <c r="F57" s="3">
        <f t="shared" si="25"/>
        <v>8500</v>
      </c>
      <c r="G57" s="3">
        <f t="shared" si="25"/>
        <v>0</v>
      </c>
      <c r="H57" s="3">
        <f t="shared" si="25"/>
        <v>0</v>
      </c>
      <c r="I57" s="3">
        <f t="shared" si="25"/>
        <v>5250</v>
      </c>
      <c r="J57" s="18"/>
    </row>
    <row r="58" spans="1:10" s="4" customFormat="1" ht="0.75" hidden="1" customHeight="1" x14ac:dyDescent="0.2">
      <c r="A58" s="1"/>
      <c r="B58" s="7"/>
      <c r="C58" s="12"/>
      <c r="D58" s="3"/>
      <c r="E58" s="3"/>
      <c r="F58" s="3"/>
      <c r="G58" s="3"/>
      <c r="H58" s="3"/>
      <c r="I58" s="3"/>
      <c r="J58" s="18"/>
    </row>
    <row r="59" spans="1:10" s="4" customFormat="1" hidden="1" x14ac:dyDescent="0.2">
      <c r="A59" s="1"/>
      <c r="B59" s="14" t="s">
        <v>82</v>
      </c>
      <c r="C59" s="12"/>
      <c r="D59" s="3">
        <f>D61</f>
        <v>0</v>
      </c>
      <c r="E59" s="3">
        <f t="shared" ref="E59:I59" si="26">E61</f>
        <v>0</v>
      </c>
      <c r="F59" s="3">
        <f t="shared" si="26"/>
        <v>0</v>
      </c>
      <c r="G59" s="3">
        <f t="shared" si="26"/>
        <v>0</v>
      </c>
      <c r="H59" s="3">
        <f t="shared" si="26"/>
        <v>0</v>
      </c>
      <c r="I59" s="3">
        <f t="shared" si="26"/>
        <v>0</v>
      </c>
      <c r="J59" s="18"/>
    </row>
    <row r="60" spans="1:10" s="4" customFormat="1" hidden="1" x14ac:dyDescent="0.2">
      <c r="A60" s="1"/>
      <c r="B60" s="14"/>
      <c r="C60" s="12"/>
      <c r="D60" s="3"/>
      <c r="E60" s="3"/>
      <c r="F60" s="3"/>
      <c r="G60" s="3"/>
      <c r="H60" s="3"/>
      <c r="I60" s="3"/>
      <c r="J60" s="18"/>
    </row>
    <row r="61" spans="1:10" s="4" customFormat="1" hidden="1" x14ac:dyDescent="0.2">
      <c r="A61" s="1"/>
      <c r="B61" s="14" t="s">
        <v>81</v>
      </c>
      <c r="C61" s="12"/>
      <c r="D61" s="3">
        <f>D62+D63</f>
        <v>0</v>
      </c>
      <c r="E61" s="3">
        <f t="shared" ref="E61:I61" si="27">E62+E63</f>
        <v>0</v>
      </c>
      <c r="F61" s="3">
        <f t="shared" si="27"/>
        <v>0</v>
      </c>
      <c r="G61" s="3">
        <f t="shared" si="27"/>
        <v>0</v>
      </c>
      <c r="H61" s="3">
        <f t="shared" si="27"/>
        <v>0</v>
      </c>
      <c r="I61" s="3">
        <f t="shared" si="27"/>
        <v>0</v>
      </c>
      <c r="J61" s="18"/>
    </row>
    <row r="62" spans="1:10" s="4" customFormat="1" hidden="1" x14ac:dyDescent="0.2">
      <c r="A62" s="1">
        <v>1</v>
      </c>
      <c r="B62" s="20" t="s">
        <v>80</v>
      </c>
      <c r="C62" s="12">
        <v>5201</v>
      </c>
      <c r="D62" s="16">
        <f>SUM(E62:I62)</f>
        <v>0</v>
      </c>
      <c r="E62" s="3"/>
      <c r="F62" s="16"/>
      <c r="G62" s="3"/>
      <c r="H62" s="3"/>
      <c r="I62" s="3"/>
      <c r="J62" s="18"/>
    </row>
    <row r="63" spans="1:10" s="4" customFormat="1" hidden="1" x14ac:dyDescent="0.2">
      <c r="A63" s="1">
        <v>2</v>
      </c>
      <c r="B63" s="20" t="s">
        <v>83</v>
      </c>
      <c r="C63" s="12">
        <v>5205</v>
      </c>
      <c r="D63" s="16">
        <f>SUM(E63:I63)</f>
        <v>0</v>
      </c>
      <c r="E63" s="3"/>
      <c r="F63" s="16"/>
      <c r="G63" s="3"/>
      <c r="H63" s="3"/>
      <c r="I63" s="3"/>
      <c r="J63" s="18"/>
    </row>
    <row r="64" spans="1:10" s="4" customFormat="1" hidden="1" x14ac:dyDescent="0.2">
      <c r="A64" s="1"/>
      <c r="B64" s="7" t="s">
        <v>26</v>
      </c>
      <c r="C64" s="12"/>
      <c r="D64" s="3">
        <f>SUM(D62:D63)</f>
        <v>0</v>
      </c>
      <c r="E64" s="3">
        <f t="shared" ref="E64:I64" si="28">SUM(E62:E63)</f>
        <v>0</v>
      </c>
      <c r="F64" s="3">
        <f t="shared" si="28"/>
        <v>0</v>
      </c>
      <c r="G64" s="3">
        <f t="shared" si="28"/>
        <v>0</v>
      </c>
      <c r="H64" s="3">
        <f t="shared" si="28"/>
        <v>0</v>
      </c>
      <c r="I64" s="3">
        <f t="shared" si="28"/>
        <v>0</v>
      </c>
      <c r="J64" s="18"/>
    </row>
    <row r="65" spans="1:10" s="4" customFormat="1" x14ac:dyDescent="0.2">
      <c r="A65" s="1"/>
      <c r="B65" s="14"/>
      <c r="C65" s="12"/>
      <c r="D65" s="3"/>
      <c r="E65" s="3"/>
      <c r="F65" s="3"/>
      <c r="G65" s="3"/>
      <c r="H65" s="3"/>
      <c r="I65" s="3"/>
      <c r="J65" s="18"/>
    </row>
    <row r="66" spans="1:10" s="4" customFormat="1" x14ac:dyDescent="0.2">
      <c r="A66" s="1"/>
      <c r="B66" s="14" t="s">
        <v>78</v>
      </c>
      <c r="C66" s="12"/>
      <c r="D66" s="3">
        <f t="shared" ref="D66:I66" si="29">D73+D91+D68+D79+D86</f>
        <v>83271</v>
      </c>
      <c r="E66" s="3">
        <f t="shared" si="29"/>
        <v>0</v>
      </c>
      <c r="F66" s="3">
        <f t="shared" si="29"/>
        <v>83271</v>
      </c>
      <c r="G66" s="3">
        <f t="shared" si="29"/>
        <v>0</v>
      </c>
      <c r="H66" s="3">
        <f t="shared" si="29"/>
        <v>0</v>
      </c>
      <c r="I66" s="3">
        <f t="shared" si="29"/>
        <v>0</v>
      </c>
      <c r="J66" s="18"/>
    </row>
    <row r="67" spans="1:10" s="4" customFormat="1" x14ac:dyDescent="0.2">
      <c r="A67" s="1"/>
      <c r="B67" s="14"/>
      <c r="C67" s="12"/>
      <c r="D67" s="3"/>
      <c r="E67" s="3"/>
      <c r="F67" s="3"/>
      <c r="G67" s="3"/>
      <c r="H67" s="3"/>
      <c r="I67" s="3"/>
      <c r="J67" s="18"/>
    </row>
    <row r="68" spans="1:10" s="4" customFormat="1" x14ac:dyDescent="0.2">
      <c r="A68" s="1"/>
      <c r="B68" s="14" t="s">
        <v>145</v>
      </c>
      <c r="C68" s="12"/>
      <c r="D68" s="3">
        <f>D69+D70</f>
        <v>7152</v>
      </c>
      <c r="E68" s="3">
        <f t="shared" ref="E68:I68" si="30">E69+E70</f>
        <v>0</v>
      </c>
      <c r="F68" s="3">
        <f t="shared" si="30"/>
        <v>7152</v>
      </c>
      <c r="G68" s="3">
        <f t="shared" si="30"/>
        <v>0</v>
      </c>
      <c r="H68" s="3">
        <f t="shared" si="30"/>
        <v>0</v>
      </c>
      <c r="I68" s="3">
        <f t="shared" si="30"/>
        <v>0</v>
      </c>
      <c r="J68" s="18"/>
    </row>
    <row r="69" spans="1:10" s="4" customFormat="1" x14ac:dyDescent="0.2">
      <c r="A69" s="1">
        <v>1</v>
      </c>
      <c r="B69" s="20" t="s">
        <v>146</v>
      </c>
      <c r="C69" s="12">
        <v>5203</v>
      </c>
      <c r="D69" s="16">
        <f>SUM(E69:I69)</f>
        <v>4800</v>
      </c>
      <c r="E69" s="3"/>
      <c r="F69" s="16">
        <v>4800</v>
      </c>
      <c r="G69" s="3"/>
      <c r="H69" s="3"/>
      <c r="I69" s="3"/>
      <c r="J69" s="18"/>
    </row>
    <row r="70" spans="1:10" s="4" customFormat="1" x14ac:dyDescent="0.2">
      <c r="A70" s="1">
        <v>2</v>
      </c>
      <c r="B70" s="20" t="s">
        <v>147</v>
      </c>
      <c r="C70" s="12">
        <v>5205</v>
      </c>
      <c r="D70" s="16">
        <f>SUM(E70:I70)</f>
        <v>2352</v>
      </c>
      <c r="E70" s="3"/>
      <c r="F70" s="16">
        <v>2352</v>
      </c>
      <c r="G70" s="3"/>
      <c r="H70" s="3"/>
      <c r="I70" s="3"/>
      <c r="J70" s="18"/>
    </row>
    <row r="71" spans="1:10" s="4" customFormat="1" x14ac:dyDescent="0.2">
      <c r="A71" s="1"/>
      <c r="B71" s="7" t="s">
        <v>26</v>
      </c>
      <c r="C71" s="12"/>
      <c r="D71" s="3">
        <f>D69+D70</f>
        <v>7152</v>
      </c>
      <c r="E71" s="3">
        <f t="shared" ref="E71:I71" si="31">E69+E70</f>
        <v>0</v>
      </c>
      <c r="F71" s="3">
        <f t="shared" si="31"/>
        <v>7152</v>
      </c>
      <c r="G71" s="3">
        <f t="shared" si="31"/>
        <v>0</v>
      </c>
      <c r="H71" s="3">
        <f t="shared" si="31"/>
        <v>0</v>
      </c>
      <c r="I71" s="3">
        <f t="shared" si="31"/>
        <v>0</v>
      </c>
      <c r="J71" s="18"/>
    </row>
    <row r="72" spans="1:10" s="4" customFormat="1" x14ac:dyDescent="0.2">
      <c r="A72" s="1"/>
      <c r="B72" s="14"/>
      <c r="C72" s="12"/>
      <c r="D72" s="3"/>
      <c r="E72" s="3"/>
      <c r="F72" s="3"/>
      <c r="G72" s="3"/>
      <c r="H72" s="3"/>
      <c r="I72" s="3"/>
      <c r="J72" s="18"/>
    </row>
    <row r="73" spans="1:10" s="4" customFormat="1" x14ac:dyDescent="0.2">
      <c r="A73" s="1"/>
      <c r="B73" s="14" t="s">
        <v>79</v>
      </c>
      <c r="C73" s="12"/>
      <c r="D73" s="3">
        <f>D74+D75</f>
        <v>5000</v>
      </c>
      <c r="E73" s="3">
        <f t="shared" ref="E73:I73" si="32">E74+E75</f>
        <v>0</v>
      </c>
      <c r="F73" s="3">
        <f t="shared" si="32"/>
        <v>5000</v>
      </c>
      <c r="G73" s="3">
        <f t="shared" si="32"/>
        <v>0</v>
      </c>
      <c r="H73" s="3">
        <f t="shared" si="32"/>
        <v>0</v>
      </c>
      <c r="I73" s="3">
        <f t="shared" si="32"/>
        <v>0</v>
      </c>
      <c r="J73" s="18"/>
    </row>
    <row r="74" spans="1:10" s="4" customFormat="1" x14ac:dyDescent="0.2">
      <c r="A74" s="1">
        <v>1</v>
      </c>
      <c r="B74" s="20" t="s">
        <v>80</v>
      </c>
      <c r="C74" s="12">
        <v>5201</v>
      </c>
      <c r="D74" s="16">
        <f>E74+F74+G74+H74+I74</f>
        <v>4500</v>
      </c>
      <c r="E74" s="3"/>
      <c r="F74" s="16">
        <v>4500</v>
      </c>
      <c r="G74" s="3"/>
      <c r="H74" s="3"/>
      <c r="I74" s="3"/>
      <c r="J74" s="18"/>
    </row>
    <row r="75" spans="1:10" s="4" customFormat="1" x14ac:dyDescent="0.2">
      <c r="A75" s="1">
        <v>2</v>
      </c>
      <c r="B75" s="20" t="s">
        <v>154</v>
      </c>
      <c r="C75" s="12">
        <v>5301</v>
      </c>
      <c r="D75" s="16">
        <f>E75+F75+G75+H75+I75</f>
        <v>500</v>
      </c>
      <c r="E75" s="3"/>
      <c r="F75" s="16">
        <v>500</v>
      </c>
      <c r="G75" s="3"/>
      <c r="H75" s="3"/>
      <c r="I75" s="3"/>
      <c r="J75" s="18"/>
    </row>
    <row r="76" spans="1:10" s="4" customFormat="1" x14ac:dyDescent="0.2">
      <c r="A76" s="1"/>
      <c r="B76" s="7" t="s">
        <v>26</v>
      </c>
      <c r="C76" s="12"/>
      <c r="D76" s="3">
        <f>D74</f>
        <v>4500</v>
      </c>
      <c r="E76" s="3">
        <f t="shared" ref="E76:I76" si="33">E74</f>
        <v>0</v>
      </c>
      <c r="F76" s="3">
        <f t="shared" si="33"/>
        <v>4500</v>
      </c>
      <c r="G76" s="3">
        <f t="shared" si="33"/>
        <v>0</v>
      </c>
      <c r="H76" s="3">
        <f t="shared" si="33"/>
        <v>0</v>
      </c>
      <c r="I76" s="3">
        <f t="shared" si="33"/>
        <v>0</v>
      </c>
      <c r="J76" s="18"/>
    </row>
    <row r="77" spans="1:10" s="4" customFormat="1" x14ac:dyDescent="0.2">
      <c r="A77" s="1"/>
      <c r="B77" s="7" t="s">
        <v>43</v>
      </c>
      <c r="C77" s="12"/>
      <c r="D77" s="3">
        <f>D75</f>
        <v>500</v>
      </c>
      <c r="E77" s="3">
        <f t="shared" ref="E77:I77" si="34">E75</f>
        <v>0</v>
      </c>
      <c r="F77" s="3">
        <f t="shared" si="34"/>
        <v>500</v>
      </c>
      <c r="G77" s="3">
        <f t="shared" si="34"/>
        <v>0</v>
      </c>
      <c r="H77" s="3">
        <f t="shared" si="34"/>
        <v>0</v>
      </c>
      <c r="I77" s="3">
        <f t="shared" si="34"/>
        <v>0</v>
      </c>
      <c r="J77" s="18"/>
    </row>
    <row r="78" spans="1:10" s="4" customFormat="1" x14ac:dyDescent="0.2">
      <c r="A78" s="1"/>
      <c r="B78" s="7"/>
      <c r="C78" s="12"/>
      <c r="D78" s="3"/>
      <c r="E78" s="3"/>
      <c r="F78" s="3"/>
      <c r="G78" s="3"/>
      <c r="H78" s="3"/>
      <c r="I78" s="3"/>
      <c r="J78" s="18"/>
    </row>
    <row r="79" spans="1:10" s="4" customFormat="1" x14ac:dyDescent="0.2">
      <c r="A79" s="1"/>
      <c r="B79" s="14" t="s">
        <v>169</v>
      </c>
      <c r="C79" s="12"/>
      <c r="D79" s="3">
        <f>SUM(D80:D83)</f>
        <v>38119</v>
      </c>
      <c r="E79" s="3">
        <f t="shared" ref="E79:I79" si="35">SUM(E80:E83)</f>
        <v>0</v>
      </c>
      <c r="F79" s="3">
        <f t="shared" si="35"/>
        <v>38119</v>
      </c>
      <c r="G79" s="3">
        <f t="shared" si="35"/>
        <v>0</v>
      </c>
      <c r="H79" s="3">
        <f t="shared" si="35"/>
        <v>0</v>
      </c>
      <c r="I79" s="3">
        <f t="shared" si="35"/>
        <v>0</v>
      </c>
      <c r="J79" s="18"/>
    </row>
    <row r="80" spans="1:10" s="4" customFormat="1" x14ac:dyDescent="0.2">
      <c r="A80" s="1">
        <v>1</v>
      </c>
      <c r="B80" s="20" t="s">
        <v>170</v>
      </c>
      <c r="C80" s="12">
        <v>5201</v>
      </c>
      <c r="D80" s="16">
        <f>E80+F80+G80+H80+I80</f>
        <v>9000</v>
      </c>
      <c r="E80" s="16"/>
      <c r="F80" s="16">
        <v>9000</v>
      </c>
      <c r="G80" s="16"/>
      <c r="H80" s="16"/>
      <c r="I80" s="16"/>
      <c r="J80" s="18"/>
    </row>
    <row r="81" spans="1:10" s="4" customFormat="1" x14ac:dyDescent="0.2">
      <c r="A81" s="1">
        <v>2</v>
      </c>
      <c r="B81" s="20" t="s">
        <v>183</v>
      </c>
      <c r="C81" s="12">
        <v>5201</v>
      </c>
      <c r="D81" s="16">
        <f t="shared" ref="D81:D83" si="36">E81+F81+G81+H81+I81</f>
        <v>6000</v>
      </c>
      <c r="E81" s="16"/>
      <c r="F81" s="16">
        <v>6000</v>
      </c>
      <c r="G81" s="16"/>
      <c r="H81" s="16"/>
      <c r="I81" s="16"/>
      <c r="J81" s="18"/>
    </row>
    <row r="82" spans="1:10" s="4" customFormat="1" x14ac:dyDescent="0.2">
      <c r="A82" s="1">
        <v>3</v>
      </c>
      <c r="B82" s="20" t="s">
        <v>171</v>
      </c>
      <c r="C82" s="12">
        <v>5205</v>
      </c>
      <c r="D82" s="16">
        <f t="shared" si="36"/>
        <v>18119</v>
      </c>
      <c r="E82" s="16"/>
      <c r="F82" s="16">
        <v>18119</v>
      </c>
      <c r="G82" s="16"/>
      <c r="H82" s="16"/>
      <c r="I82" s="16"/>
      <c r="J82" s="18"/>
    </row>
    <row r="83" spans="1:10" s="4" customFormat="1" x14ac:dyDescent="0.2">
      <c r="A83" s="1">
        <v>4</v>
      </c>
      <c r="B83" s="20" t="s">
        <v>172</v>
      </c>
      <c r="C83" s="12">
        <v>5203</v>
      </c>
      <c r="D83" s="16">
        <f t="shared" si="36"/>
        <v>5000</v>
      </c>
      <c r="E83" s="16"/>
      <c r="F83" s="16">
        <v>5000</v>
      </c>
      <c r="G83" s="16"/>
      <c r="H83" s="16"/>
      <c r="I83" s="16"/>
      <c r="J83" s="18"/>
    </row>
    <row r="84" spans="1:10" s="4" customFormat="1" x14ac:dyDescent="0.2">
      <c r="A84" s="1"/>
      <c r="B84" s="7" t="s">
        <v>26</v>
      </c>
      <c r="C84" s="12"/>
      <c r="D84" s="3">
        <f>SUM(D80:D83)</f>
        <v>38119</v>
      </c>
      <c r="E84" s="3">
        <f t="shared" ref="E84:I84" si="37">SUM(E80:E83)</f>
        <v>0</v>
      </c>
      <c r="F84" s="3">
        <f t="shared" si="37"/>
        <v>38119</v>
      </c>
      <c r="G84" s="3">
        <f t="shared" si="37"/>
        <v>0</v>
      </c>
      <c r="H84" s="3">
        <f t="shared" si="37"/>
        <v>0</v>
      </c>
      <c r="I84" s="3">
        <f t="shared" si="37"/>
        <v>0</v>
      </c>
      <c r="J84" s="18"/>
    </row>
    <row r="85" spans="1:10" s="4" customFormat="1" x14ac:dyDescent="0.2">
      <c r="A85" s="1"/>
      <c r="B85" s="7"/>
      <c r="C85" s="12"/>
      <c r="D85" s="3"/>
      <c r="E85" s="3"/>
      <c r="F85" s="3"/>
      <c r="G85" s="3"/>
      <c r="H85" s="3"/>
      <c r="I85" s="3"/>
      <c r="J85" s="18"/>
    </row>
    <row r="86" spans="1:10" s="4" customFormat="1" x14ac:dyDescent="0.2">
      <c r="A86" s="1"/>
      <c r="B86" s="14" t="s">
        <v>173</v>
      </c>
      <c r="C86" s="12"/>
      <c r="D86" s="3">
        <f>D87+D88</f>
        <v>4000</v>
      </c>
      <c r="E86" s="3">
        <f t="shared" ref="E86:I86" si="38">E87+E88</f>
        <v>0</v>
      </c>
      <c r="F86" s="3">
        <f t="shared" si="38"/>
        <v>4000</v>
      </c>
      <c r="G86" s="3">
        <f t="shared" si="38"/>
        <v>0</v>
      </c>
      <c r="H86" s="3">
        <f t="shared" si="38"/>
        <v>0</v>
      </c>
      <c r="I86" s="3">
        <f t="shared" si="38"/>
        <v>0</v>
      </c>
      <c r="J86" s="18"/>
    </row>
    <row r="87" spans="1:10" s="4" customFormat="1" x14ac:dyDescent="0.2">
      <c r="A87" s="1">
        <v>1</v>
      </c>
      <c r="B87" s="20" t="s">
        <v>174</v>
      </c>
      <c r="C87" s="12">
        <v>5201</v>
      </c>
      <c r="D87" s="16">
        <f t="shared" ref="D87:D88" si="39">E87+F87+G87+H87+I87</f>
        <v>1000</v>
      </c>
      <c r="E87" s="3"/>
      <c r="F87" s="16">
        <v>1000</v>
      </c>
      <c r="G87" s="3"/>
      <c r="H87" s="3"/>
      <c r="I87" s="3"/>
      <c r="J87" s="18"/>
    </row>
    <row r="88" spans="1:10" s="4" customFormat="1" x14ac:dyDescent="0.2">
      <c r="A88" s="1">
        <v>2</v>
      </c>
      <c r="B88" s="20" t="s">
        <v>175</v>
      </c>
      <c r="C88" s="12">
        <v>5205</v>
      </c>
      <c r="D88" s="16">
        <f t="shared" si="39"/>
        <v>3000</v>
      </c>
      <c r="E88" s="3"/>
      <c r="F88" s="16">
        <v>3000</v>
      </c>
      <c r="G88" s="3"/>
      <c r="H88" s="3"/>
      <c r="I88" s="3"/>
      <c r="J88" s="18"/>
    </row>
    <row r="89" spans="1:10" s="4" customFormat="1" x14ac:dyDescent="0.2">
      <c r="A89" s="1"/>
      <c r="B89" s="7" t="s">
        <v>26</v>
      </c>
      <c r="C89" s="12"/>
      <c r="D89" s="3">
        <f>SUM(D87:D88)</f>
        <v>4000</v>
      </c>
      <c r="E89" s="3">
        <f t="shared" ref="E89:I89" si="40">SUM(E87:E88)</f>
        <v>0</v>
      </c>
      <c r="F89" s="3">
        <f t="shared" si="40"/>
        <v>4000</v>
      </c>
      <c r="G89" s="3">
        <f t="shared" si="40"/>
        <v>0</v>
      </c>
      <c r="H89" s="3">
        <f t="shared" si="40"/>
        <v>0</v>
      </c>
      <c r="I89" s="3">
        <f t="shared" si="40"/>
        <v>0</v>
      </c>
      <c r="J89" s="18"/>
    </row>
    <row r="90" spans="1:10" s="4" customFormat="1" x14ac:dyDescent="0.2">
      <c r="A90" s="1"/>
      <c r="B90" s="20"/>
      <c r="C90" s="12"/>
      <c r="D90" s="3"/>
      <c r="E90" s="3"/>
      <c r="F90" s="3"/>
      <c r="G90" s="3"/>
      <c r="H90" s="3"/>
      <c r="I90" s="3"/>
      <c r="J90" s="18"/>
    </row>
    <row r="91" spans="1:10" s="4" customFormat="1" x14ac:dyDescent="0.2">
      <c r="A91" s="1"/>
      <c r="B91" s="14" t="s">
        <v>84</v>
      </c>
      <c r="C91" s="12"/>
      <c r="D91" s="3">
        <f>SUM(D92:D98)</f>
        <v>29000</v>
      </c>
      <c r="E91" s="3">
        <f t="shared" ref="E91:I91" si="41">SUM(E92:E98)</f>
        <v>0</v>
      </c>
      <c r="F91" s="3">
        <f t="shared" si="41"/>
        <v>29000</v>
      </c>
      <c r="G91" s="3">
        <f t="shared" si="41"/>
        <v>0</v>
      </c>
      <c r="H91" s="3">
        <f t="shared" si="41"/>
        <v>0</v>
      </c>
      <c r="I91" s="3">
        <f t="shared" si="41"/>
        <v>0</v>
      </c>
      <c r="J91" s="18"/>
    </row>
    <row r="92" spans="1:10" s="4" customFormat="1" x14ac:dyDescent="0.2">
      <c r="A92" s="1">
        <v>1</v>
      </c>
      <c r="B92" s="20" t="s">
        <v>155</v>
      </c>
      <c r="C92" s="12">
        <v>5201</v>
      </c>
      <c r="D92" s="16">
        <f>E92+F92+G92+H92+I92</f>
        <v>2000</v>
      </c>
      <c r="E92" s="3"/>
      <c r="F92" s="16">
        <v>2000</v>
      </c>
      <c r="G92" s="3"/>
      <c r="H92" s="3"/>
      <c r="I92" s="3"/>
      <c r="J92" s="18"/>
    </row>
    <row r="93" spans="1:10" s="4" customFormat="1" x14ac:dyDescent="0.2">
      <c r="A93" s="1">
        <v>2</v>
      </c>
      <c r="B93" s="20" t="s">
        <v>156</v>
      </c>
      <c r="C93" s="12">
        <v>5201</v>
      </c>
      <c r="D93" s="16">
        <f t="shared" ref="D93:D98" si="42">E93+F93+G93+H93+I93</f>
        <v>1500</v>
      </c>
      <c r="E93" s="3"/>
      <c r="F93" s="16">
        <v>1500</v>
      </c>
      <c r="G93" s="3"/>
      <c r="H93" s="3"/>
      <c r="I93" s="3"/>
      <c r="J93" s="18"/>
    </row>
    <row r="94" spans="1:10" s="4" customFormat="1" x14ac:dyDescent="0.2">
      <c r="A94" s="1">
        <v>3</v>
      </c>
      <c r="B94" s="20" t="s">
        <v>157</v>
      </c>
      <c r="C94" s="12">
        <v>5201</v>
      </c>
      <c r="D94" s="16">
        <f t="shared" si="42"/>
        <v>3500</v>
      </c>
      <c r="E94" s="3"/>
      <c r="F94" s="16">
        <v>3500</v>
      </c>
      <c r="G94" s="3"/>
      <c r="H94" s="3"/>
      <c r="I94" s="3"/>
      <c r="J94" s="18"/>
    </row>
    <row r="95" spans="1:10" s="4" customFormat="1" x14ac:dyDescent="0.2">
      <c r="A95" s="1">
        <v>4</v>
      </c>
      <c r="B95" s="20" t="s">
        <v>158</v>
      </c>
      <c r="C95" s="12">
        <v>5201</v>
      </c>
      <c r="D95" s="16">
        <f t="shared" si="42"/>
        <v>5000</v>
      </c>
      <c r="E95" s="3"/>
      <c r="F95" s="16">
        <v>5000</v>
      </c>
      <c r="G95" s="3"/>
      <c r="H95" s="3"/>
      <c r="I95" s="3"/>
      <c r="J95" s="18"/>
    </row>
    <row r="96" spans="1:10" s="4" customFormat="1" x14ac:dyDescent="0.2">
      <c r="A96" s="1">
        <v>5</v>
      </c>
      <c r="B96" s="20" t="s">
        <v>159</v>
      </c>
      <c r="C96" s="12">
        <v>5203</v>
      </c>
      <c r="D96" s="16">
        <f t="shared" si="42"/>
        <v>2400</v>
      </c>
      <c r="E96" s="3"/>
      <c r="F96" s="16">
        <v>2400</v>
      </c>
      <c r="G96" s="3"/>
      <c r="H96" s="3"/>
      <c r="I96" s="3"/>
      <c r="J96" s="18"/>
    </row>
    <row r="97" spans="1:10" s="4" customFormat="1" x14ac:dyDescent="0.2">
      <c r="A97" s="1">
        <v>6</v>
      </c>
      <c r="B97" s="20" t="s">
        <v>160</v>
      </c>
      <c r="C97" s="12">
        <v>5203</v>
      </c>
      <c r="D97" s="16">
        <f t="shared" si="42"/>
        <v>9600</v>
      </c>
      <c r="E97" s="3"/>
      <c r="F97" s="16">
        <v>9600</v>
      </c>
      <c r="G97" s="3"/>
      <c r="H97" s="3"/>
      <c r="I97" s="3"/>
      <c r="J97" s="18"/>
    </row>
    <row r="98" spans="1:10" s="4" customFormat="1" x14ac:dyDescent="0.2">
      <c r="A98" s="1">
        <v>7</v>
      </c>
      <c r="B98" s="20" t="s">
        <v>161</v>
      </c>
      <c r="C98" s="12">
        <v>5205</v>
      </c>
      <c r="D98" s="16">
        <f t="shared" si="42"/>
        <v>5000</v>
      </c>
      <c r="E98" s="3"/>
      <c r="F98" s="16">
        <v>5000</v>
      </c>
      <c r="G98" s="3"/>
      <c r="H98" s="3"/>
      <c r="I98" s="3"/>
      <c r="J98" s="18"/>
    </row>
    <row r="99" spans="1:10" s="4" customFormat="1" x14ac:dyDescent="0.2">
      <c r="A99" s="1"/>
      <c r="B99" s="7" t="s">
        <v>26</v>
      </c>
      <c r="C99" s="12"/>
      <c r="D99" s="3">
        <f>SUM(D92:D98)</f>
        <v>29000</v>
      </c>
      <c r="E99" s="3">
        <f t="shared" ref="E99:I99" si="43">SUM(E92:E98)</f>
        <v>0</v>
      </c>
      <c r="F99" s="3">
        <f t="shared" si="43"/>
        <v>29000</v>
      </c>
      <c r="G99" s="3">
        <f t="shared" si="43"/>
        <v>0</v>
      </c>
      <c r="H99" s="3">
        <f t="shared" si="43"/>
        <v>0</v>
      </c>
      <c r="I99" s="3">
        <f t="shared" si="43"/>
        <v>0</v>
      </c>
      <c r="J99" s="18"/>
    </row>
    <row r="100" spans="1:10" s="4" customFormat="1" x14ac:dyDescent="0.2">
      <c r="A100" s="1"/>
      <c r="B100" s="14"/>
      <c r="C100" s="12"/>
      <c r="D100" s="3"/>
      <c r="E100" s="3"/>
      <c r="F100" s="3"/>
      <c r="G100" s="3"/>
      <c r="H100" s="3"/>
      <c r="I100" s="3"/>
      <c r="J100" s="18"/>
    </row>
    <row r="101" spans="1:10" s="4" customFormat="1" x14ac:dyDescent="0.2">
      <c r="A101" s="1"/>
      <c r="B101" s="14" t="s">
        <v>76</v>
      </c>
      <c r="C101" s="12"/>
      <c r="D101" s="3">
        <f t="shared" ref="D101:I101" si="44">D103+D118</f>
        <v>315000</v>
      </c>
      <c r="E101" s="3">
        <f t="shared" si="44"/>
        <v>0</v>
      </c>
      <c r="F101" s="3">
        <f t="shared" si="44"/>
        <v>315000</v>
      </c>
      <c r="G101" s="3">
        <f t="shared" si="44"/>
        <v>0</v>
      </c>
      <c r="H101" s="3">
        <f t="shared" si="44"/>
        <v>0</v>
      </c>
      <c r="I101" s="3">
        <f t="shared" si="44"/>
        <v>0</v>
      </c>
      <c r="J101" s="18"/>
    </row>
    <row r="102" spans="1:10" s="4" customFormat="1" x14ac:dyDescent="0.2">
      <c r="A102" s="1"/>
      <c r="B102" s="14"/>
      <c r="C102" s="12"/>
      <c r="D102" s="3"/>
      <c r="E102" s="3"/>
      <c r="F102" s="3"/>
      <c r="G102" s="3"/>
      <c r="H102" s="3"/>
      <c r="I102" s="3"/>
      <c r="J102" s="18"/>
    </row>
    <row r="103" spans="1:10" s="4" customFormat="1" ht="13.5" customHeight="1" x14ac:dyDescent="0.2">
      <c r="A103" s="1"/>
      <c r="B103" s="14" t="s">
        <v>75</v>
      </c>
      <c r="C103" s="12"/>
      <c r="D103" s="3">
        <f>SUM(D104:D114)</f>
        <v>75000</v>
      </c>
      <c r="E103" s="3">
        <f t="shared" ref="E103:I103" si="45">SUM(E104:E114)</f>
        <v>0</v>
      </c>
      <c r="F103" s="3">
        <f t="shared" si="45"/>
        <v>75000</v>
      </c>
      <c r="G103" s="3">
        <f t="shared" si="45"/>
        <v>0</v>
      </c>
      <c r="H103" s="3">
        <f t="shared" si="45"/>
        <v>0</v>
      </c>
      <c r="I103" s="3">
        <f t="shared" si="45"/>
        <v>0</v>
      </c>
      <c r="J103" s="18"/>
    </row>
    <row r="104" spans="1:10" s="4" customFormat="1" ht="13.5" customHeight="1" x14ac:dyDescent="0.2">
      <c r="A104" s="1">
        <v>1</v>
      </c>
      <c r="B104" s="63" t="s">
        <v>181</v>
      </c>
      <c r="C104" s="12">
        <v>5201</v>
      </c>
      <c r="D104" s="16">
        <f t="shared" ref="D104:D108" si="46">E104+I104+F104+G104</f>
        <v>15000</v>
      </c>
      <c r="E104" s="3"/>
      <c r="F104" s="16">
        <v>15000</v>
      </c>
      <c r="G104" s="3"/>
      <c r="H104" s="3"/>
      <c r="I104" s="3"/>
      <c r="J104" s="18"/>
    </row>
    <row r="105" spans="1:10" s="4" customFormat="1" ht="13.5" customHeight="1" x14ac:dyDescent="0.2">
      <c r="A105" s="1">
        <v>1</v>
      </c>
      <c r="B105" s="63" t="s">
        <v>177</v>
      </c>
      <c r="C105" s="12">
        <v>5203</v>
      </c>
      <c r="D105" s="16">
        <f t="shared" si="46"/>
        <v>6600</v>
      </c>
      <c r="E105" s="3"/>
      <c r="F105" s="16">
        <v>6600</v>
      </c>
      <c r="G105" s="3"/>
      <c r="H105" s="3"/>
      <c r="I105" s="3"/>
      <c r="J105" s="18"/>
    </row>
    <row r="106" spans="1:10" s="4" customFormat="1" ht="13.5" customHeight="1" x14ac:dyDescent="0.2">
      <c r="A106" s="1">
        <v>2</v>
      </c>
      <c r="B106" s="63" t="s">
        <v>180</v>
      </c>
      <c r="C106" s="12">
        <v>5203</v>
      </c>
      <c r="D106" s="16">
        <f t="shared" si="46"/>
        <v>13000</v>
      </c>
      <c r="E106" s="3"/>
      <c r="F106" s="16">
        <v>13000</v>
      </c>
      <c r="G106" s="3"/>
      <c r="H106" s="3"/>
      <c r="I106" s="3"/>
      <c r="J106" s="18"/>
    </row>
    <row r="107" spans="1:10" s="4" customFormat="1" ht="13.5" customHeight="1" x14ac:dyDescent="0.2">
      <c r="A107" s="1">
        <v>3</v>
      </c>
      <c r="B107" s="63" t="s">
        <v>178</v>
      </c>
      <c r="C107" s="12">
        <v>5203</v>
      </c>
      <c r="D107" s="16">
        <f t="shared" si="46"/>
        <v>7000</v>
      </c>
      <c r="E107" s="3"/>
      <c r="F107" s="16">
        <v>7000</v>
      </c>
      <c r="G107" s="3"/>
      <c r="H107" s="3"/>
      <c r="I107" s="3"/>
      <c r="J107" s="18"/>
    </row>
    <row r="108" spans="1:10" s="4" customFormat="1" ht="13.5" customHeight="1" x14ac:dyDescent="0.2">
      <c r="A108" s="1">
        <v>4</v>
      </c>
      <c r="B108" s="63" t="s">
        <v>179</v>
      </c>
      <c r="C108" s="12">
        <v>5203</v>
      </c>
      <c r="D108" s="16">
        <f t="shared" si="46"/>
        <v>13400</v>
      </c>
      <c r="E108" s="3"/>
      <c r="F108" s="16">
        <v>13400</v>
      </c>
      <c r="G108" s="3"/>
      <c r="H108" s="3"/>
      <c r="I108" s="3"/>
      <c r="J108" s="18"/>
    </row>
    <row r="109" spans="1:10" s="4" customFormat="1" x14ac:dyDescent="0.2">
      <c r="A109" s="1">
        <v>5</v>
      </c>
      <c r="B109" s="74" t="s">
        <v>148</v>
      </c>
      <c r="C109" s="12">
        <v>5205</v>
      </c>
      <c r="D109" s="16">
        <f t="shared" ref="D109:D114" si="47">E109+I109+F109+G109</f>
        <v>8000</v>
      </c>
      <c r="E109" s="3"/>
      <c r="F109" s="16">
        <v>8000</v>
      </c>
      <c r="G109" s="3"/>
      <c r="H109" s="3"/>
      <c r="I109" s="3"/>
      <c r="J109" s="18"/>
    </row>
    <row r="110" spans="1:10" s="4" customFormat="1" x14ac:dyDescent="0.2">
      <c r="A110" s="1">
        <v>6</v>
      </c>
      <c r="B110" s="74" t="s">
        <v>149</v>
      </c>
      <c r="C110" s="12">
        <v>5205</v>
      </c>
      <c r="D110" s="16">
        <f t="shared" si="47"/>
        <v>1860</v>
      </c>
      <c r="E110" s="3"/>
      <c r="F110" s="16">
        <v>1860</v>
      </c>
      <c r="G110" s="3"/>
      <c r="H110" s="3"/>
      <c r="I110" s="3"/>
      <c r="J110" s="18"/>
    </row>
    <row r="111" spans="1:10" s="4" customFormat="1" x14ac:dyDescent="0.2">
      <c r="A111" s="1">
        <v>7</v>
      </c>
      <c r="B111" s="75" t="s">
        <v>150</v>
      </c>
      <c r="C111" s="12">
        <v>5205</v>
      </c>
      <c r="D111" s="16">
        <f t="shared" si="47"/>
        <v>3140</v>
      </c>
      <c r="E111" s="3"/>
      <c r="F111" s="16">
        <v>3140</v>
      </c>
      <c r="G111" s="3"/>
      <c r="H111" s="3"/>
      <c r="I111" s="3"/>
      <c r="J111" s="18"/>
    </row>
    <row r="112" spans="1:10" s="4" customFormat="1" x14ac:dyDescent="0.2">
      <c r="A112" s="1">
        <v>8</v>
      </c>
      <c r="B112" s="75" t="s">
        <v>151</v>
      </c>
      <c r="C112" s="12">
        <v>5205</v>
      </c>
      <c r="D112" s="16">
        <f t="shared" si="47"/>
        <v>2000</v>
      </c>
      <c r="E112" s="3"/>
      <c r="F112" s="16">
        <v>2000</v>
      </c>
      <c r="G112" s="3"/>
      <c r="H112" s="3"/>
      <c r="I112" s="3"/>
      <c r="J112" s="18"/>
    </row>
    <row r="113" spans="1:10" s="4" customFormat="1" x14ac:dyDescent="0.2">
      <c r="A113" s="1">
        <v>9</v>
      </c>
      <c r="B113" s="75" t="s">
        <v>152</v>
      </c>
      <c r="C113" s="12">
        <v>5301</v>
      </c>
      <c r="D113" s="16">
        <f t="shared" si="47"/>
        <v>4502</v>
      </c>
      <c r="E113" s="3"/>
      <c r="F113" s="16">
        <v>4502</v>
      </c>
      <c r="G113" s="3"/>
      <c r="H113" s="3"/>
      <c r="I113" s="3"/>
      <c r="J113" s="18"/>
    </row>
    <row r="114" spans="1:10" s="4" customFormat="1" x14ac:dyDescent="0.2">
      <c r="A114" s="1">
        <v>10</v>
      </c>
      <c r="B114" s="75" t="s">
        <v>153</v>
      </c>
      <c r="C114" s="12">
        <v>5301</v>
      </c>
      <c r="D114" s="16">
        <f t="shared" si="47"/>
        <v>498</v>
      </c>
      <c r="E114" s="3"/>
      <c r="F114" s="16">
        <v>498</v>
      </c>
      <c r="G114" s="3"/>
      <c r="H114" s="3"/>
      <c r="I114" s="3"/>
      <c r="J114" s="18"/>
    </row>
    <row r="115" spans="1:10" s="4" customFormat="1" x14ac:dyDescent="0.2">
      <c r="A115" s="1"/>
      <c r="B115" s="7" t="s">
        <v>26</v>
      </c>
      <c r="C115" s="12"/>
      <c r="D115" s="3">
        <f>D109+D110+D111+D112+D104+D105+D106+D107+D108</f>
        <v>70000</v>
      </c>
      <c r="E115" s="3">
        <f t="shared" ref="E115:I115" si="48">E109+E110+E111+E112+E104+E105+E106+E107+E108</f>
        <v>0</v>
      </c>
      <c r="F115" s="3">
        <f t="shared" si="48"/>
        <v>70000</v>
      </c>
      <c r="G115" s="3">
        <f t="shared" si="48"/>
        <v>0</v>
      </c>
      <c r="H115" s="3">
        <f t="shared" si="48"/>
        <v>0</v>
      </c>
      <c r="I115" s="3">
        <f t="shared" si="48"/>
        <v>0</v>
      </c>
      <c r="J115" s="18"/>
    </row>
    <row r="116" spans="1:10" s="4" customFormat="1" x14ac:dyDescent="0.2">
      <c r="A116" s="1"/>
      <c r="B116" s="7" t="s">
        <v>43</v>
      </c>
      <c r="C116" s="12"/>
      <c r="D116" s="3">
        <f>D113+D114</f>
        <v>5000</v>
      </c>
      <c r="E116" s="3">
        <f t="shared" ref="E116:I116" si="49">E113+E114</f>
        <v>0</v>
      </c>
      <c r="F116" s="3">
        <f t="shared" si="49"/>
        <v>5000</v>
      </c>
      <c r="G116" s="3">
        <f t="shared" si="49"/>
        <v>0</v>
      </c>
      <c r="H116" s="3">
        <f t="shared" si="49"/>
        <v>0</v>
      </c>
      <c r="I116" s="3">
        <f t="shared" si="49"/>
        <v>0</v>
      </c>
      <c r="J116" s="18"/>
    </row>
    <row r="117" spans="1:10" s="4" customFormat="1" x14ac:dyDescent="0.2">
      <c r="A117" s="1"/>
      <c r="B117" s="7"/>
      <c r="C117" s="12"/>
      <c r="D117" s="3"/>
      <c r="E117" s="3"/>
      <c r="F117" s="3"/>
      <c r="G117" s="3"/>
      <c r="H117" s="3"/>
      <c r="I117" s="3"/>
      <c r="J117" s="18"/>
    </row>
    <row r="118" spans="1:10" s="4" customFormat="1" x14ac:dyDescent="0.2">
      <c r="A118" s="1"/>
      <c r="B118" s="14" t="s">
        <v>101</v>
      </c>
      <c r="C118" s="12"/>
      <c r="D118" s="3">
        <f>D119</f>
        <v>240000</v>
      </c>
      <c r="E118" s="3">
        <f t="shared" ref="E118:I118" si="50">E119</f>
        <v>0</v>
      </c>
      <c r="F118" s="3">
        <f t="shared" si="50"/>
        <v>240000</v>
      </c>
      <c r="G118" s="3">
        <f t="shared" si="50"/>
        <v>0</v>
      </c>
      <c r="H118" s="3">
        <f t="shared" si="50"/>
        <v>0</v>
      </c>
      <c r="I118" s="3">
        <f t="shared" si="50"/>
        <v>0</v>
      </c>
      <c r="J118" s="18"/>
    </row>
    <row r="119" spans="1:10" s="4" customFormat="1" x14ac:dyDescent="0.2">
      <c r="A119" s="1">
        <v>1</v>
      </c>
      <c r="B119" s="20" t="s">
        <v>176</v>
      </c>
      <c r="C119" s="12">
        <v>5202</v>
      </c>
      <c r="D119" s="16">
        <f t="shared" ref="D119" si="51">E119+I119+F119+G119</f>
        <v>240000</v>
      </c>
      <c r="E119" s="3"/>
      <c r="F119" s="16">
        <v>240000</v>
      </c>
      <c r="G119" s="3"/>
      <c r="H119" s="3"/>
      <c r="I119" s="3"/>
      <c r="J119" s="18"/>
    </row>
    <row r="120" spans="1:10" s="4" customFormat="1" ht="13.5" customHeight="1" x14ac:dyDescent="0.2">
      <c r="A120" s="1"/>
      <c r="B120" s="7" t="s">
        <v>26</v>
      </c>
      <c r="C120" s="12"/>
      <c r="D120" s="3">
        <f t="shared" ref="D120:I120" si="52">SUM(D119:D119)</f>
        <v>240000</v>
      </c>
      <c r="E120" s="3">
        <f t="shared" si="52"/>
        <v>0</v>
      </c>
      <c r="F120" s="3">
        <f t="shared" si="52"/>
        <v>240000</v>
      </c>
      <c r="G120" s="3">
        <f t="shared" si="52"/>
        <v>0</v>
      </c>
      <c r="H120" s="3">
        <f t="shared" si="52"/>
        <v>0</v>
      </c>
      <c r="I120" s="3">
        <f t="shared" si="52"/>
        <v>0</v>
      </c>
      <c r="J120" s="18"/>
    </row>
    <row r="121" spans="1:10" s="4" customFormat="1" ht="0.75" hidden="1" customHeight="1" x14ac:dyDescent="0.2">
      <c r="A121" s="1"/>
      <c r="B121" s="7"/>
      <c r="C121" s="12"/>
      <c r="D121" s="3"/>
      <c r="E121" s="3"/>
      <c r="F121" s="3"/>
      <c r="G121" s="3"/>
      <c r="H121" s="3"/>
      <c r="I121" s="3"/>
      <c r="J121" s="18"/>
    </row>
    <row r="122" spans="1:10" s="4" customFormat="1" hidden="1" x14ac:dyDescent="0.2">
      <c r="A122" s="1"/>
      <c r="B122" s="14" t="s">
        <v>104</v>
      </c>
      <c r="C122" s="12"/>
      <c r="D122" s="3">
        <f>D123+D124</f>
        <v>0</v>
      </c>
      <c r="E122" s="3">
        <f t="shared" ref="E122:I122" si="53">E123+E124</f>
        <v>0</v>
      </c>
      <c r="F122" s="3">
        <f t="shared" si="53"/>
        <v>0</v>
      </c>
      <c r="G122" s="3">
        <f t="shared" si="53"/>
        <v>0</v>
      </c>
      <c r="H122" s="3">
        <f t="shared" si="53"/>
        <v>0</v>
      </c>
      <c r="I122" s="3">
        <f t="shared" si="53"/>
        <v>0</v>
      </c>
      <c r="J122" s="18"/>
    </row>
    <row r="123" spans="1:10" s="4" customFormat="1" hidden="1" x14ac:dyDescent="0.2">
      <c r="A123" s="1">
        <v>1</v>
      </c>
      <c r="B123" s="20" t="s">
        <v>103</v>
      </c>
      <c r="C123" s="12">
        <v>5309</v>
      </c>
      <c r="D123" s="16">
        <f t="shared" ref="D123:D124" si="54">E123+I123+F123+G123</f>
        <v>0</v>
      </c>
      <c r="E123" s="3"/>
      <c r="F123" s="3"/>
      <c r="G123" s="16"/>
      <c r="H123" s="3"/>
      <c r="I123" s="3"/>
      <c r="J123" s="18"/>
    </row>
    <row r="124" spans="1:10" s="4" customFormat="1" hidden="1" x14ac:dyDescent="0.2">
      <c r="A124" s="1">
        <v>2</v>
      </c>
      <c r="B124" s="20" t="s">
        <v>105</v>
      </c>
      <c r="C124" s="12">
        <v>5203</v>
      </c>
      <c r="D124" s="16">
        <f t="shared" si="54"/>
        <v>0</v>
      </c>
      <c r="E124" s="3"/>
      <c r="F124" s="3"/>
      <c r="G124" s="16"/>
      <c r="H124" s="3"/>
      <c r="I124" s="3"/>
      <c r="J124" s="18"/>
    </row>
    <row r="125" spans="1:10" s="4" customFormat="1" hidden="1" x14ac:dyDescent="0.2">
      <c r="A125" s="1"/>
      <c r="B125" s="7" t="s">
        <v>26</v>
      </c>
      <c r="C125" s="12"/>
      <c r="D125" s="3">
        <f>D124</f>
        <v>0</v>
      </c>
      <c r="E125" s="3">
        <f t="shared" ref="E125:I125" si="55">E124</f>
        <v>0</v>
      </c>
      <c r="F125" s="3">
        <f t="shared" si="55"/>
        <v>0</v>
      </c>
      <c r="G125" s="3">
        <f t="shared" si="55"/>
        <v>0</v>
      </c>
      <c r="H125" s="3">
        <f t="shared" si="55"/>
        <v>0</v>
      </c>
      <c r="I125" s="3">
        <f t="shared" si="55"/>
        <v>0</v>
      </c>
      <c r="J125" s="18"/>
    </row>
    <row r="126" spans="1:10" s="4" customFormat="1" hidden="1" x14ac:dyDescent="0.2">
      <c r="A126" s="1"/>
      <c r="B126" s="7" t="s">
        <v>43</v>
      </c>
      <c r="C126" s="12"/>
      <c r="D126" s="3">
        <f>D123</f>
        <v>0</v>
      </c>
      <c r="E126" s="3">
        <f t="shared" ref="E126:I126" si="56">E123</f>
        <v>0</v>
      </c>
      <c r="F126" s="3">
        <f t="shared" si="56"/>
        <v>0</v>
      </c>
      <c r="G126" s="3">
        <f t="shared" si="56"/>
        <v>0</v>
      </c>
      <c r="H126" s="3">
        <f t="shared" si="56"/>
        <v>0</v>
      </c>
      <c r="I126" s="3">
        <f t="shared" si="56"/>
        <v>0</v>
      </c>
      <c r="J126" s="18"/>
    </row>
    <row r="127" spans="1:10" s="4" customFormat="1" x14ac:dyDescent="0.2">
      <c r="A127" s="1"/>
      <c r="B127" s="7"/>
      <c r="C127" s="12"/>
      <c r="D127" s="3"/>
      <c r="E127" s="3"/>
      <c r="F127" s="3"/>
      <c r="G127" s="3"/>
      <c r="H127" s="3"/>
      <c r="I127" s="3"/>
      <c r="J127" s="18"/>
    </row>
    <row r="128" spans="1:10" s="4" customFormat="1" x14ac:dyDescent="0.2">
      <c r="A128" s="1"/>
      <c r="B128" s="14" t="s">
        <v>77</v>
      </c>
      <c r="C128" s="12"/>
      <c r="D128" s="3">
        <f>D130</f>
        <v>1500</v>
      </c>
      <c r="E128" s="3">
        <f t="shared" ref="E128:I128" si="57">E130</f>
        <v>0</v>
      </c>
      <c r="F128" s="3">
        <f t="shared" si="57"/>
        <v>1500</v>
      </c>
      <c r="G128" s="3">
        <f t="shared" si="57"/>
        <v>0</v>
      </c>
      <c r="H128" s="3">
        <f t="shared" si="57"/>
        <v>0</v>
      </c>
      <c r="I128" s="3">
        <f t="shared" si="57"/>
        <v>0</v>
      </c>
      <c r="J128" s="18"/>
    </row>
    <row r="129" spans="1:10" s="4" customFormat="1" x14ac:dyDescent="0.2">
      <c r="A129" s="1"/>
      <c r="B129" s="7"/>
      <c r="C129" s="12"/>
      <c r="D129" s="3"/>
      <c r="E129" s="3"/>
      <c r="F129" s="3"/>
      <c r="G129" s="3"/>
      <c r="H129" s="3"/>
      <c r="I129" s="3"/>
      <c r="J129" s="18"/>
    </row>
    <row r="130" spans="1:10" s="4" customFormat="1" x14ac:dyDescent="0.2">
      <c r="A130" s="1"/>
      <c r="B130" s="14" t="s">
        <v>84</v>
      </c>
      <c r="C130" s="12"/>
      <c r="D130" s="3">
        <f>D131</f>
        <v>1500</v>
      </c>
      <c r="E130" s="3">
        <f t="shared" ref="E130:I130" si="58">E131</f>
        <v>0</v>
      </c>
      <c r="F130" s="3">
        <f t="shared" si="58"/>
        <v>1500</v>
      </c>
      <c r="G130" s="3">
        <f t="shared" si="58"/>
        <v>0</v>
      </c>
      <c r="H130" s="3">
        <f t="shared" si="58"/>
        <v>0</v>
      </c>
      <c r="I130" s="3">
        <f t="shared" si="58"/>
        <v>0</v>
      </c>
      <c r="J130" s="18"/>
    </row>
    <row r="131" spans="1:10" s="4" customFormat="1" x14ac:dyDescent="0.2">
      <c r="A131" s="1">
        <v>1</v>
      </c>
      <c r="B131" s="20" t="s">
        <v>96</v>
      </c>
      <c r="C131" s="12">
        <v>5203</v>
      </c>
      <c r="D131" s="16">
        <f>E131+F131+G131+H131+I131</f>
        <v>1500</v>
      </c>
      <c r="E131" s="16"/>
      <c r="F131" s="16">
        <v>1500</v>
      </c>
      <c r="G131" s="16"/>
      <c r="H131" s="16"/>
      <c r="I131" s="16"/>
      <c r="J131" s="18"/>
    </row>
    <row r="132" spans="1:10" s="4" customFormat="1" x14ac:dyDescent="0.2">
      <c r="A132" s="1"/>
      <c r="B132" s="7" t="s">
        <v>26</v>
      </c>
      <c r="C132" s="12"/>
      <c r="D132" s="3">
        <f>D131</f>
        <v>1500</v>
      </c>
      <c r="E132" s="3">
        <f t="shared" ref="E132:I132" si="59">E131</f>
        <v>0</v>
      </c>
      <c r="F132" s="3">
        <f t="shared" si="59"/>
        <v>1500</v>
      </c>
      <c r="G132" s="3">
        <f t="shared" si="59"/>
        <v>0</v>
      </c>
      <c r="H132" s="3">
        <f t="shared" si="59"/>
        <v>0</v>
      </c>
      <c r="I132" s="3">
        <f t="shared" si="59"/>
        <v>0</v>
      </c>
      <c r="J132" s="18"/>
    </row>
    <row r="133" spans="1:10" x14ac:dyDescent="0.2">
      <c r="A133" s="1"/>
      <c r="B133" s="7"/>
      <c r="C133" s="12"/>
      <c r="D133" s="3"/>
      <c r="E133" s="3"/>
      <c r="F133" s="3"/>
      <c r="G133" s="3"/>
      <c r="H133" s="3"/>
      <c r="I133" s="3"/>
    </row>
    <row r="134" spans="1:10" s="23" customFormat="1" x14ac:dyDescent="0.2">
      <c r="A134" s="1"/>
      <c r="B134" s="14" t="s">
        <v>28</v>
      </c>
      <c r="C134" s="21"/>
      <c r="D134" s="3">
        <f>SUM(D136:D145)</f>
        <v>597248</v>
      </c>
      <c r="E134" s="3">
        <f t="shared" ref="E134:I134" si="60">SUM(E136:E145)</f>
        <v>0</v>
      </c>
      <c r="F134" s="3">
        <f t="shared" si="60"/>
        <v>597248</v>
      </c>
      <c r="G134" s="3">
        <f t="shared" si="60"/>
        <v>0</v>
      </c>
      <c r="H134" s="3">
        <f t="shared" si="60"/>
        <v>0</v>
      </c>
      <c r="I134" s="3">
        <f t="shared" si="60"/>
        <v>0</v>
      </c>
      <c r="J134" s="22"/>
    </row>
    <row r="135" spans="1:10" s="23" customFormat="1" x14ac:dyDescent="0.2">
      <c r="A135" s="1"/>
      <c r="B135" s="54"/>
      <c r="C135" s="21"/>
      <c r="D135" s="3"/>
      <c r="E135" s="3"/>
      <c r="F135" s="3"/>
      <c r="G135" s="3"/>
      <c r="H135" s="3"/>
      <c r="I135" s="3"/>
      <c r="J135" s="22"/>
    </row>
    <row r="136" spans="1:10" s="23" customFormat="1" ht="12.75" x14ac:dyDescent="0.2">
      <c r="A136" s="55"/>
      <c r="B136" s="76"/>
      <c r="C136" s="56"/>
      <c r="D136" s="16"/>
      <c r="E136" s="16"/>
      <c r="F136" s="16"/>
      <c r="G136" s="16"/>
      <c r="H136" s="16"/>
      <c r="I136" s="16"/>
      <c r="J136" s="22"/>
    </row>
    <row r="137" spans="1:10" s="23" customFormat="1" ht="25.5" x14ac:dyDescent="0.2">
      <c r="A137" s="55">
        <v>1</v>
      </c>
      <c r="B137" s="77" t="s">
        <v>144</v>
      </c>
      <c r="C137" s="56">
        <v>5100</v>
      </c>
      <c r="D137" s="16">
        <f>E137+F137+G137+H137+I137</f>
        <v>597248</v>
      </c>
      <c r="E137" s="16"/>
      <c r="F137" s="16">
        <f>591824+3024+2400</f>
        <v>597248</v>
      </c>
      <c r="G137" s="16"/>
      <c r="H137" s="16"/>
      <c r="I137" s="16"/>
      <c r="J137" s="22"/>
    </row>
    <row r="138" spans="1:10" s="23" customFormat="1" ht="12.75" hidden="1" x14ac:dyDescent="0.2">
      <c r="A138" s="55">
        <v>2</v>
      </c>
      <c r="B138" s="78" t="s">
        <v>72</v>
      </c>
      <c r="C138" s="56">
        <v>5100</v>
      </c>
      <c r="D138" s="16">
        <f>E138+F138+G138+H138+I138</f>
        <v>0</v>
      </c>
      <c r="E138" s="16"/>
      <c r="F138" s="16"/>
      <c r="G138" s="16"/>
      <c r="H138" s="16"/>
      <c r="I138" s="16"/>
      <c r="J138" s="22"/>
    </row>
    <row r="139" spans="1:10" s="23" customFormat="1" ht="12.75" hidden="1" x14ac:dyDescent="0.2">
      <c r="A139" s="55">
        <v>3</v>
      </c>
      <c r="B139" s="79" t="s">
        <v>60</v>
      </c>
      <c r="C139" s="56">
        <v>5203</v>
      </c>
      <c r="D139" s="16">
        <f>E139+F139+G139+H139+I139</f>
        <v>0</v>
      </c>
      <c r="E139" s="16"/>
      <c r="F139" s="16"/>
      <c r="G139" s="16"/>
      <c r="H139" s="16"/>
      <c r="I139" s="16"/>
      <c r="J139" s="22"/>
    </row>
    <row r="140" spans="1:10" s="23" customFormat="1" ht="12.75" hidden="1" x14ac:dyDescent="0.2">
      <c r="A140" s="55">
        <v>4</v>
      </c>
      <c r="B140" s="76" t="s">
        <v>61</v>
      </c>
      <c r="C140" s="56">
        <v>5203</v>
      </c>
      <c r="D140" s="16">
        <f t="shared" ref="D140:D145" si="61">E140+F140+G140+H140+I140</f>
        <v>0</v>
      </c>
      <c r="E140" s="16"/>
      <c r="F140" s="16"/>
      <c r="G140" s="16"/>
      <c r="H140" s="3"/>
      <c r="I140" s="16"/>
      <c r="J140" s="22"/>
    </row>
    <row r="141" spans="1:10" s="23" customFormat="1" ht="12.75" hidden="1" x14ac:dyDescent="0.2">
      <c r="A141" s="55">
        <v>5</v>
      </c>
      <c r="B141" s="76" t="s">
        <v>62</v>
      </c>
      <c r="C141" s="56">
        <v>5203</v>
      </c>
      <c r="D141" s="16">
        <f t="shared" si="61"/>
        <v>0</v>
      </c>
      <c r="E141" s="16"/>
      <c r="F141" s="16"/>
      <c r="G141" s="16"/>
      <c r="H141" s="3"/>
      <c r="I141" s="16"/>
      <c r="J141" s="22"/>
    </row>
    <row r="142" spans="1:10" s="23" customFormat="1" ht="12.75" hidden="1" x14ac:dyDescent="0.2">
      <c r="A142" s="55">
        <v>6</v>
      </c>
      <c r="B142" s="76" t="s">
        <v>63</v>
      </c>
      <c r="C142" s="56">
        <v>5203</v>
      </c>
      <c r="D142" s="16">
        <f t="shared" si="61"/>
        <v>0</v>
      </c>
      <c r="E142" s="16"/>
      <c r="F142" s="16"/>
      <c r="G142" s="16"/>
      <c r="H142" s="3"/>
      <c r="I142" s="16"/>
      <c r="J142" s="22"/>
    </row>
    <row r="143" spans="1:10" s="23" customFormat="1" ht="12.75" hidden="1" x14ac:dyDescent="0.2">
      <c r="A143" s="55">
        <v>7</v>
      </c>
      <c r="B143" s="76" t="s">
        <v>59</v>
      </c>
      <c r="C143" s="56">
        <v>5205</v>
      </c>
      <c r="D143" s="16">
        <f t="shared" si="61"/>
        <v>0</v>
      </c>
      <c r="E143" s="16"/>
      <c r="F143" s="16"/>
      <c r="G143" s="16"/>
      <c r="H143" s="3"/>
      <c r="I143" s="16"/>
      <c r="J143" s="22"/>
    </row>
    <row r="144" spans="1:10" s="23" customFormat="1" ht="12.75" hidden="1" x14ac:dyDescent="0.2">
      <c r="A144" s="55">
        <v>8</v>
      </c>
      <c r="B144" s="76" t="s">
        <v>64</v>
      </c>
      <c r="C144" s="56">
        <v>5205</v>
      </c>
      <c r="D144" s="16">
        <f t="shared" si="61"/>
        <v>0</v>
      </c>
      <c r="E144" s="16"/>
      <c r="F144" s="16"/>
      <c r="G144" s="16"/>
      <c r="H144" s="3"/>
      <c r="I144" s="16"/>
      <c r="J144" s="22"/>
    </row>
    <row r="145" spans="1:11" s="23" customFormat="1" ht="12.75" hidden="1" x14ac:dyDescent="0.2">
      <c r="A145" s="55">
        <v>9</v>
      </c>
      <c r="B145" s="78" t="s">
        <v>73</v>
      </c>
      <c r="C145" s="56">
        <v>5219</v>
      </c>
      <c r="D145" s="16">
        <f t="shared" si="61"/>
        <v>0</v>
      </c>
      <c r="E145" s="16"/>
      <c r="F145" s="16"/>
      <c r="G145" s="16"/>
      <c r="H145" s="3"/>
      <c r="I145" s="16"/>
      <c r="J145" s="22"/>
    </row>
    <row r="146" spans="1:11" s="23" customFormat="1" ht="13.5" customHeight="1" x14ac:dyDescent="0.2">
      <c r="A146" s="55"/>
      <c r="B146" s="25" t="s">
        <v>47</v>
      </c>
      <c r="C146" s="57"/>
      <c r="D146" s="3">
        <f>D137+D138</f>
        <v>597248</v>
      </c>
      <c r="E146" s="3">
        <f t="shared" ref="E146:I146" si="62">E137+E138</f>
        <v>0</v>
      </c>
      <c r="F146" s="3">
        <f>F137+F138</f>
        <v>597248</v>
      </c>
      <c r="G146" s="3">
        <f t="shared" si="62"/>
        <v>0</v>
      </c>
      <c r="H146" s="3">
        <f t="shared" si="62"/>
        <v>0</v>
      </c>
      <c r="I146" s="3">
        <f t="shared" si="62"/>
        <v>0</v>
      </c>
      <c r="J146" s="22"/>
    </row>
    <row r="147" spans="1:11" s="23" customFormat="1" ht="12.75" x14ac:dyDescent="0.2">
      <c r="A147" s="1"/>
      <c r="B147" s="7" t="s">
        <v>26</v>
      </c>
      <c r="C147" s="2"/>
      <c r="D147" s="3">
        <f>D140+D139+D143+D141+D142+D144+D145</f>
        <v>0</v>
      </c>
      <c r="E147" s="3">
        <f t="shared" ref="E147:I147" si="63">E140+E139+E143+E141+E142+E144+E145</f>
        <v>0</v>
      </c>
      <c r="F147" s="3">
        <f t="shared" si="63"/>
        <v>0</v>
      </c>
      <c r="G147" s="3">
        <f t="shared" si="63"/>
        <v>0</v>
      </c>
      <c r="H147" s="3">
        <f t="shared" si="63"/>
        <v>0</v>
      </c>
      <c r="I147" s="3">
        <f t="shared" si="63"/>
        <v>0</v>
      </c>
      <c r="J147" s="22"/>
    </row>
    <row r="148" spans="1:11" s="23" customFormat="1" ht="12" customHeight="1" x14ac:dyDescent="0.2">
      <c r="A148" s="1"/>
      <c r="B148" s="14"/>
      <c r="C148" s="2"/>
      <c r="D148" s="3"/>
      <c r="E148" s="3"/>
      <c r="F148" s="3"/>
      <c r="G148" s="3"/>
      <c r="H148" s="16"/>
      <c r="I148" s="3"/>
      <c r="J148" s="22"/>
    </row>
    <row r="149" spans="1:11" s="23" customFormat="1" ht="12.75" hidden="1" x14ac:dyDescent="0.2">
      <c r="A149" s="1"/>
      <c r="B149" s="14" t="s">
        <v>36</v>
      </c>
      <c r="C149" s="2"/>
      <c r="D149" s="3">
        <f>D151</f>
        <v>0</v>
      </c>
      <c r="E149" s="3">
        <f t="shared" ref="E149:I149" si="64">E151</f>
        <v>0</v>
      </c>
      <c r="F149" s="3">
        <f t="shared" si="64"/>
        <v>0</v>
      </c>
      <c r="G149" s="3">
        <f t="shared" si="64"/>
        <v>0</v>
      </c>
      <c r="H149" s="3">
        <f t="shared" si="64"/>
        <v>0</v>
      </c>
      <c r="I149" s="3">
        <f t="shared" si="64"/>
        <v>0</v>
      </c>
      <c r="J149" s="22"/>
      <c r="K149" s="13"/>
    </row>
    <row r="150" spans="1:11" s="23" customFormat="1" ht="12.75" hidden="1" x14ac:dyDescent="0.2">
      <c r="A150" s="1"/>
      <c r="B150" s="14"/>
      <c r="C150" s="2"/>
      <c r="D150" s="3"/>
      <c r="E150" s="3"/>
      <c r="F150" s="3"/>
      <c r="G150" s="3"/>
      <c r="H150" s="3"/>
      <c r="I150" s="3"/>
      <c r="J150" s="22"/>
      <c r="K150" s="13"/>
    </row>
    <row r="151" spans="1:11" s="23" customFormat="1" hidden="1" x14ac:dyDescent="0.2">
      <c r="A151" s="1"/>
      <c r="B151" s="14" t="s">
        <v>65</v>
      </c>
      <c r="C151" s="12"/>
      <c r="D151" s="3">
        <f>SUM(D152:D157)</f>
        <v>0</v>
      </c>
      <c r="E151" s="3">
        <f t="shared" ref="E151:I151" si="65">SUM(E152:E157)</f>
        <v>0</v>
      </c>
      <c r="F151" s="3">
        <f t="shared" si="65"/>
        <v>0</v>
      </c>
      <c r="G151" s="3">
        <f t="shared" si="65"/>
        <v>0</v>
      </c>
      <c r="H151" s="3">
        <f t="shared" si="65"/>
        <v>0</v>
      </c>
      <c r="I151" s="3">
        <f t="shared" si="65"/>
        <v>0</v>
      </c>
      <c r="J151" s="22"/>
    </row>
    <row r="152" spans="1:11" s="23" customFormat="1" ht="12.75" hidden="1" x14ac:dyDescent="0.2">
      <c r="A152" s="1">
        <v>1</v>
      </c>
      <c r="B152" s="76" t="s">
        <v>66</v>
      </c>
      <c r="C152" s="76">
        <v>5201</v>
      </c>
      <c r="D152" s="16">
        <f>F152+H152+J152+N152</f>
        <v>0</v>
      </c>
      <c r="E152" s="3"/>
      <c r="F152" s="80"/>
      <c r="G152" s="3"/>
      <c r="H152" s="16"/>
      <c r="I152" s="3"/>
      <c r="J152" s="22"/>
    </row>
    <row r="153" spans="1:11" s="23" customFormat="1" ht="12.75" hidden="1" x14ac:dyDescent="0.2">
      <c r="A153" s="1">
        <v>2</v>
      </c>
      <c r="B153" s="76" t="s">
        <v>55</v>
      </c>
      <c r="C153" s="76">
        <v>5201</v>
      </c>
      <c r="D153" s="16">
        <f t="shared" ref="D153:D157" si="66">F153+H153+J153+N153</f>
        <v>0</v>
      </c>
      <c r="E153" s="3"/>
      <c r="F153" s="80"/>
      <c r="G153" s="3"/>
      <c r="H153" s="16"/>
      <c r="I153" s="3"/>
      <c r="J153" s="22"/>
    </row>
    <row r="154" spans="1:11" s="23" customFormat="1" ht="12.75" hidden="1" x14ac:dyDescent="0.2">
      <c r="A154" s="1">
        <v>3</v>
      </c>
      <c r="B154" s="76" t="s">
        <v>67</v>
      </c>
      <c r="C154" s="76">
        <v>5203</v>
      </c>
      <c r="D154" s="16">
        <f t="shared" si="66"/>
        <v>0</v>
      </c>
      <c r="E154" s="3"/>
      <c r="F154" s="80"/>
      <c r="G154" s="3"/>
      <c r="H154" s="16"/>
      <c r="I154" s="3"/>
      <c r="J154" s="22"/>
    </row>
    <row r="155" spans="1:11" s="23" customFormat="1" ht="12.75" hidden="1" x14ac:dyDescent="0.2">
      <c r="A155" s="1">
        <v>4</v>
      </c>
      <c r="B155" s="76" t="s">
        <v>68</v>
      </c>
      <c r="C155" s="76">
        <v>5203</v>
      </c>
      <c r="D155" s="16">
        <f t="shared" si="66"/>
        <v>0</v>
      </c>
      <c r="E155" s="3"/>
      <c r="F155" s="80"/>
      <c r="G155" s="3"/>
      <c r="H155" s="16"/>
      <c r="I155" s="3"/>
      <c r="J155" s="22"/>
    </row>
    <row r="156" spans="1:11" s="23" customFormat="1" ht="12.75" hidden="1" x14ac:dyDescent="0.2">
      <c r="A156" s="1">
        <v>5</v>
      </c>
      <c r="B156" s="76" t="s">
        <v>69</v>
      </c>
      <c r="C156" s="76">
        <v>5204</v>
      </c>
      <c r="D156" s="16">
        <f t="shared" si="66"/>
        <v>0</v>
      </c>
      <c r="E156" s="3"/>
      <c r="F156" s="80"/>
      <c r="G156" s="3"/>
      <c r="H156" s="16"/>
      <c r="I156" s="3"/>
      <c r="J156" s="22"/>
    </row>
    <row r="157" spans="1:11" s="23" customFormat="1" ht="12.75" hidden="1" x14ac:dyDescent="0.2">
      <c r="A157" s="1">
        <v>6</v>
      </c>
      <c r="B157" s="76" t="s">
        <v>70</v>
      </c>
      <c r="C157" s="76">
        <v>5309</v>
      </c>
      <c r="D157" s="16">
        <f t="shared" si="66"/>
        <v>0</v>
      </c>
      <c r="E157" s="3"/>
      <c r="F157" s="80"/>
      <c r="G157" s="3"/>
      <c r="H157" s="16"/>
      <c r="I157" s="3"/>
      <c r="J157" s="22"/>
    </row>
    <row r="158" spans="1:11" s="23" customFormat="1" hidden="1" x14ac:dyDescent="0.2">
      <c r="A158" s="1"/>
      <c r="B158" s="20"/>
      <c r="C158" s="12"/>
      <c r="D158" s="16"/>
      <c r="E158" s="3"/>
      <c r="F158" s="16"/>
      <c r="G158" s="3"/>
      <c r="H158" s="16"/>
      <c r="I158" s="3"/>
      <c r="J158" s="22"/>
    </row>
    <row r="159" spans="1:11" s="23" customFormat="1" hidden="1" x14ac:dyDescent="0.2">
      <c r="A159" s="1"/>
      <c r="B159" s="7" t="s">
        <v>26</v>
      </c>
      <c r="C159" s="12"/>
      <c r="D159" s="3">
        <f>D152+D153+D154+D155+D156</f>
        <v>0</v>
      </c>
      <c r="E159" s="3">
        <f t="shared" ref="E159:I159" si="67">E152+E153+E154+E155+E156</f>
        <v>0</v>
      </c>
      <c r="F159" s="3">
        <f t="shared" si="67"/>
        <v>0</v>
      </c>
      <c r="G159" s="3">
        <f t="shared" si="67"/>
        <v>0</v>
      </c>
      <c r="H159" s="3">
        <f t="shared" si="67"/>
        <v>0</v>
      </c>
      <c r="I159" s="3">
        <f t="shared" si="67"/>
        <v>0</v>
      </c>
      <c r="J159" s="22"/>
    </row>
    <row r="160" spans="1:11" s="23" customFormat="1" hidden="1" x14ac:dyDescent="0.2">
      <c r="A160" s="1"/>
      <c r="B160" s="7" t="s">
        <v>43</v>
      </c>
      <c r="C160" s="12"/>
      <c r="D160" s="3">
        <f>D157</f>
        <v>0</v>
      </c>
      <c r="E160" s="3">
        <f t="shared" ref="E160:I160" si="68">E157</f>
        <v>0</v>
      </c>
      <c r="F160" s="3">
        <f t="shared" si="68"/>
        <v>0</v>
      </c>
      <c r="G160" s="3">
        <f t="shared" si="68"/>
        <v>0</v>
      </c>
      <c r="H160" s="3">
        <f t="shared" si="68"/>
        <v>0</v>
      </c>
      <c r="I160" s="3">
        <f t="shared" si="68"/>
        <v>0</v>
      </c>
      <c r="J160" s="22"/>
    </row>
    <row r="161" spans="1:11" s="23" customFormat="1" ht="12.75" x14ac:dyDescent="0.2">
      <c r="A161" s="1"/>
      <c r="B161" s="15"/>
      <c r="C161" s="2"/>
      <c r="D161" s="3"/>
      <c r="E161" s="3"/>
      <c r="F161" s="3"/>
      <c r="G161" s="16"/>
      <c r="H161" s="16"/>
      <c r="I161" s="3"/>
      <c r="J161" s="22"/>
    </row>
    <row r="162" spans="1:11" x14ac:dyDescent="0.2">
      <c r="A162" s="1"/>
      <c r="B162" s="11" t="s">
        <v>6</v>
      </c>
      <c r="C162" s="12"/>
      <c r="D162" s="3">
        <f t="shared" ref="D162:I162" si="69">D164+D169+D181+D191</f>
        <v>206042</v>
      </c>
      <c r="E162" s="3">
        <f t="shared" si="69"/>
        <v>0</v>
      </c>
      <c r="F162" s="3">
        <f t="shared" si="69"/>
        <v>0</v>
      </c>
      <c r="G162" s="3">
        <f t="shared" si="69"/>
        <v>206042</v>
      </c>
      <c r="H162" s="3">
        <f t="shared" si="69"/>
        <v>0</v>
      </c>
      <c r="I162" s="3">
        <f t="shared" si="69"/>
        <v>0</v>
      </c>
      <c r="K162" s="13"/>
    </row>
    <row r="163" spans="1:11" s="4" customFormat="1" ht="12.75" x14ac:dyDescent="0.2">
      <c r="A163" s="1"/>
      <c r="B163" s="58"/>
      <c r="C163" s="2"/>
      <c r="D163" s="3"/>
      <c r="E163" s="3"/>
      <c r="F163" s="3"/>
      <c r="G163" s="3"/>
      <c r="H163" s="3"/>
      <c r="I163" s="3"/>
      <c r="J163" s="18"/>
    </row>
    <row r="164" spans="1:11" s="4" customFormat="1" ht="12.75" x14ac:dyDescent="0.2">
      <c r="A164" s="1"/>
      <c r="B164" s="58" t="s">
        <v>35</v>
      </c>
      <c r="C164" s="2"/>
      <c r="D164" s="3">
        <f>D166</f>
        <v>65392</v>
      </c>
      <c r="E164" s="3">
        <f t="shared" ref="E164:I164" si="70">E166</f>
        <v>0</v>
      </c>
      <c r="F164" s="3">
        <f t="shared" si="70"/>
        <v>0</v>
      </c>
      <c r="G164" s="3">
        <f t="shared" si="70"/>
        <v>65392</v>
      </c>
      <c r="H164" s="3">
        <f t="shared" si="70"/>
        <v>0</v>
      </c>
      <c r="I164" s="3">
        <f t="shared" si="70"/>
        <v>0</v>
      </c>
      <c r="J164" s="18"/>
    </row>
    <row r="165" spans="1:11" s="4" customFormat="1" ht="12.75" x14ac:dyDescent="0.2">
      <c r="A165" s="1"/>
      <c r="B165" s="58"/>
      <c r="C165" s="2"/>
      <c r="D165" s="3"/>
      <c r="E165" s="3"/>
      <c r="F165" s="3"/>
      <c r="G165" s="3"/>
      <c r="H165" s="3"/>
      <c r="I165" s="3"/>
      <c r="J165" s="18"/>
    </row>
    <row r="166" spans="1:11" s="4" customFormat="1" ht="12.75" x14ac:dyDescent="0.2">
      <c r="A166" s="12">
        <v>1</v>
      </c>
      <c r="B166" s="81" t="s">
        <v>186</v>
      </c>
      <c r="C166" s="2">
        <v>5206</v>
      </c>
      <c r="D166" s="28">
        <f t="shared" ref="D166" si="71">E166+F166+G166+I166</f>
        <v>65392</v>
      </c>
      <c r="E166" s="16"/>
      <c r="F166" s="3"/>
      <c r="G166" s="16">
        <v>65392</v>
      </c>
      <c r="H166" s="3"/>
      <c r="I166" s="3"/>
      <c r="J166" s="18"/>
    </row>
    <row r="167" spans="1:11" s="4" customFormat="1" ht="12.75" x14ac:dyDescent="0.2">
      <c r="A167" s="1"/>
      <c r="B167" s="7" t="s">
        <v>26</v>
      </c>
      <c r="C167" s="2"/>
      <c r="D167" s="3">
        <f>D166</f>
        <v>65392</v>
      </c>
      <c r="E167" s="3">
        <f t="shared" ref="E167:I167" si="72">E166</f>
        <v>0</v>
      </c>
      <c r="F167" s="3">
        <f t="shared" si="72"/>
        <v>0</v>
      </c>
      <c r="G167" s="3">
        <f t="shared" si="72"/>
        <v>65392</v>
      </c>
      <c r="H167" s="3">
        <f t="shared" si="72"/>
        <v>0</v>
      </c>
      <c r="I167" s="3">
        <f t="shared" si="72"/>
        <v>0</v>
      </c>
      <c r="J167" s="18"/>
    </row>
    <row r="168" spans="1:11" s="4" customFormat="1" ht="12.75" x14ac:dyDescent="0.2">
      <c r="A168" s="1"/>
      <c r="B168" s="7"/>
      <c r="C168" s="2"/>
      <c r="D168" s="3"/>
      <c r="E168" s="3"/>
      <c r="F168" s="3"/>
      <c r="G168" s="3"/>
      <c r="H168" s="3"/>
      <c r="I168" s="3"/>
      <c r="J168" s="18"/>
    </row>
    <row r="169" spans="1:11" s="4" customFormat="1" ht="12.75" x14ac:dyDescent="0.2">
      <c r="A169" s="1"/>
      <c r="B169" s="58" t="s">
        <v>48</v>
      </c>
      <c r="C169" s="29"/>
      <c r="D169" s="3">
        <f>SUM(D170:D176)</f>
        <v>52920</v>
      </c>
      <c r="E169" s="3">
        <f t="shared" ref="E169:I169" si="73">SUM(E170:E176)</f>
        <v>0</v>
      </c>
      <c r="F169" s="3">
        <f t="shared" si="73"/>
        <v>0</v>
      </c>
      <c r="G169" s="3">
        <f t="shared" si="73"/>
        <v>52920</v>
      </c>
      <c r="H169" s="3">
        <f t="shared" si="73"/>
        <v>0</v>
      </c>
      <c r="I169" s="3">
        <f t="shared" si="73"/>
        <v>0</v>
      </c>
      <c r="J169" s="30"/>
    </row>
    <row r="170" spans="1:11" s="4" customFormat="1" ht="12.75" x14ac:dyDescent="0.2">
      <c r="A170" s="1">
        <v>1</v>
      </c>
      <c r="B170" s="81" t="s">
        <v>114</v>
      </c>
      <c r="C170" s="2">
        <v>5206</v>
      </c>
      <c r="D170" s="67">
        <f t="shared" ref="D170:D176" si="74">E170+F170+G170+I170</f>
        <v>15840</v>
      </c>
      <c r="E170" s="68"/>
      <c r="F170" s="68"/>
      <c r="G170" s="68">
        <v>15840</v>
      </c>
      <c r="H170" s="16"/>
      <c r="I170" s="16"/>
      <c r="J170" s="30"/>
    </row>
    <row r="171" spans="1:11" s="32" customFormat="1" ht="13.5" customHeight="1" x14ac:dyDescent="0.2">
      <c r="A171" s="26">
        <v>2</v>
      </c>
      <c r="B171" s="81" t="s">
        <v>115</v>
      </c>
      <c r="C171" s="27">
        <v>5206</v>
      </c>
      <c r="D171" s="67">
        <f t="shared" si="74"/>
        <v>23760</v>
      </c>
      <c r="E171" s="67"/>
      <c r="F171" s="69"/>
      <c r="G171" s="67">
        <v>23760</v>
      </c>
      <c r="H171" s="28"/>
      <c r="I171" s="28"/>
      <c r="J171" s="31"/>
    </row>
    <row r="172" spans="1:11" s="32" customFormat="1" ht="13.5" customHeight="1" x14ac:dyDescent="0.2">
      <c r="A172" s="26">
        <v>3</v>
      </c>
      <c r="B172" s="81" t="s">
        <v>116</v>
      </c>
      <c r="C172" s="27">
        <v>5206</v>
      </c>
      <c r="D172" s="67">
        <f t="shared" si="74"/>
        <v>2520</v>
      </c>
      <c r="E172" s="67"/>
      <c r="F172" s="69"/>
      <c r="G172" s="82">
        <v>2520</v>
      </c>
      <c r="H172" s="28"/>
      <c r="I172" s="28"/>
      <c r="J172" s="31"/>
    </row>
    <row r="173" spans="1:11" s="32" customFormat="1" ht="13.5" customHeight="1" x14ac:dyDescent="0.2">
      <c r="A173" s="26">
        <v>4</v>
      </c>
      <c r="B173" s="81" t="s">
        <v>117</v>
      </c>
      <c r="C173" s="27">
        <v>5206</v>
      </c>
      <c r="D173" s="67">
        <f t="shared" si="74"/>
        <v>3600</v>
      </c>
      <c r="E173" s="67"/>
      <c r="F173" s="69"/>
      <c r="G173" s="82">
        <v>3600</v>
      </c>
      <c r="H173" s="28"/>
      <c r="I173" s="28"/>
      <c r="J173" s="31"/>
    </row>
    <row r="174" spans="1:11" s="32" customFormat="1" ht="13.5" customHeight="1" x14ac:dyDescent="0.2">
      <c r="A174" s="26">
        <v>5</v>
      </c>
      <c r="B174" s="81" t="s">
        <v>118</v>
      </c>
      <c r="C174" s="27">
        <v>5206</v>
      </c>
      <c r="D174" s="67">
        <f t="shared" si="74"/>
        <v>1200</v>
      </c>
      <c r="E174" s="67"/>
      <c r="F174" s="69"/>
      <c r="G174" s="82">
        <v>1200</v>
      </c>
      <c r="H174" s="28"/>
      <c r="I174" s="28"/>
      <c r="J174" s="31"/>
    </row>
    <row r="175" spans="1:11" s="32" customFormat="1" ht="13.5" customHeight="1" x14ac:dyDescent="0.2">
      <c r="A175" s="26">
        <v>6</v>
      </c>
      <c r="B175" s="81" t="s">
        <v>119</v>
      </c>
      <c r="C175" s="27">
        <v>5206</v>
      </c>
      <c r="D175" s="67">
        <f t="shared" si="74"/>
        <v>1200</v>
      </c>
      <c r="E175" s="67"/>
      <c r="F175" s="69"/>
      <c r="G175" s="82">
        <v>1200</v>
      </c>
      <c r="H175" s="28"/>
      <c r="I175" s="28"/>
      <c r="J175" s="31"/>
    </row>
    <row r="176" spans="1:11" s="32" customFormat="1" ht="13.5" customHeight="1" x14ac:dyDescent="0.2">
      <c r="A176" s="26">
        <v>7</v>
      </c>
      <c r="B176" s="81" t="s">
        <v>120</v>
      </c>
      <c r="C176" s="27">
        <v>5206</v>
      </c>
      <c r="D176" s="67">
        <f t="shared" si="74"/>
        <v>4800</v>
      </c>
      <c r="E176" s="67"/>
      <c r="F176" s="69"/>
      <c r="G176" s="82">
        <v>4800</v>
      </c>
      <c r="H176" s="28"/>
      <c r="I176" s="28"/>
      <c r="J176" s="31"/>
    </row>
    <row r="177" spans="1:10" s="32" customFormat="1" ht="12.75" x14ac:dyDescent="0.2">
      <c r="A177" s="26"/>
      <c r="B177" s="24"/>
      <c r="C177" s="27"/>
      <c r="D177" s="67"/>
      <c r="E177" s="67"/>
      <c r="F177" s="69"/>
      <c r="G177" s="67"/>
      <c r="H177" s="28"/>
      <c r="I177" s="28"/>
      <c r="J177" s="31"/>
    </row>
    <row r="178" spans="1:10" s="4" customFormat="1" ht="12" customHeight="1" x14ac:dyDescent="0.2">
      <c r="A178" s="1"/>
      <c r="B178" s="7" t="s">
        <v>26</v>
      </c>
      <c r="C178" s="2"/>
      <c r="D178" s="70">
        <f>SUM(D170:D177)</f>
        <v>52920</v>
      </c>
      <c r="E178" s="70">
        <f t="shared" ref="E178:I178" si="75">SUM(E170:E177)</f>
        <v>0</v>
      </c>
      <c r="F178" s="70">
        <f t="shared" si="75"/>
        <v>0</v>
      </c>
      <c r="G178" s="70">
        <f t="shared" si="75"/>
        <v>52920</v>
      </c>
      <c r="H178" s="3">
        <f t="shared" si="75"/>
        <v>0</v>
      </c>
      <c r="I178" s="3">
        <f t="shared" si="75"/>
        <v>0</v>
      </c>
      <c r="J178" s="18"/>
    </row>
    <row r="179" spans="1:10" s="4" customFormat="1" ht="9" hidden="1" customHeight="1" x14ac:dyDescent="0.2">
      <c r="A179" s="1"/>
      <c r="B179" s="7"/>
      <c r="C179" s="2"/>
      <c r="D179" s="70"/>
      <c r="E179" s="70"/>
      <c r="F179" s="70"/>
      <c r="G179" s="70"/>
      <c r="H179" s="3"/>
      <c r="I179" s="3"/>
      <c r="J179" s="18"/>
    </row>
    <row r="180" spans="1:10" s="4" customFormat="1" ht="12" hidden="1" customHeight="1" x14ac:dyDescent="0.2">
      <c r="A180" s="1"/>
      <c r="B180" s="15"/>
      <c r="C180" s="2"/>
      <c r="D180" s="68"/>
      <c r="E180" s="68"/>
      <c r="F180" s="71"/>
      <c r="G180" s="68"/>
      <c r="H180" s="16"/>
      <c r="I180" s="16"/>
      <c r="J180" s="18"/>
    </row>
    <row r="181" spans="1:10" s="4" customFormat="1" ht="12" hidden="1" customHeight="1" x14ac:dyDescent="0.2">
      <c r="A181" s="1"/>
      <c r="B181" s="58" t="s">
        <v>51</v>
      </c>
      <c r="C181" s="2"/>
      <c r="D181" s="70">
        <f>D182</f>
        <v>0</v>
      </c>
      <c r="E181" s="70">
        <f t="shared" ref="E181:I181" si="76">E182</f>
        <v>0</v>
      </c>
      <c r="F181" s="70">
        <f t="shared" si="76"/>
        <v>0</v>
      </c>
      <c r="G181" s="70">
        <f t="shared" si="76"/>
        <v>0</v>
      </c>
      <c r="H181" s="3">
        <f t="shared" si="76"/>
        <v>0</v>
      </c>
      <c r="I181" s="3">
        <f t="shared" si="76"/>
        <v>0</v>
      </c>
      <c r="J181" s="18"/>
    </row>
    <row r="182" spans="1:10" s="4" customFormat="1" ht="12" hidden="1" customHeight="1" x14ac:dyDescent="0.2">
      <c r="A182" s="1"/>
      <c r="B182" s="58" t="s">
        <v>106</v>
      </c>
      <c r="C182" s="2"/>
      <c r="D182" s="70">
        <f>D183+D184</f>
        <v>0</v>
      </c>
      <c r="E182" s="70">
        <f t="shared" ref="E182:I182" si="77">E183+E184</f>
        <v>0</v>
      </c>
      <c r="F182" s="70">
        <f t="shared" si="77"/>
        <v>0</v>
      </c>
      <c r="G182" s="70">
        <f t="shared" si="77"/>
        <v>0</v>
      </c>
      <c r="H182" s="3">
        <f t="shared" si="77"/>
        <v>0</v>
      </c>
      <c r="I182" s="3">
        <f t="shared" si="77"/>
        <v>0</v>
      </c>
      <c r="J182" s="18"/>
    </row>
    <row r="183" spans="1:10" s="4" customFormat="1" ht="12" hidden="1" customHeight="1" x14ac:dyDescent="0.2">
      <c r="A183" s="1">
        <v>1</v>
      </c>
      <c r="B183" s="15" t="s">
        <v>108</v>
      </c>
      <c r="C183" s="2">
        <v>5201</v>
      </c>
      <c r="D183" s="68"/>
      <c r="E183" s="70"/>
      <c r="F183" s="70"/>
      <c r="G183" s="68"/>
      <c r="H183" s="3"/>
      <c r="I183" s="3"/>
      <c r="J183" s="18"/>
    </row>
    <row r="184" spans="1:10" s="4" customFormat="1" ht="11.25" hidden="1" customHeight="1" x14ac:dyDescent="0.2">
      <c r="A184" s="1">
        <v>2</v>
      </c>
      <c r="B184" s="15" t="s">
        <v>107</v>
      </c>
      <c r="C184" s="2">
        <v>5204</v>
      </c>
      <c r="D184" s="68"/>
      <c r="E184" s="71"/>
      <c r="F184" s="71"/>
      <c r="G184" s="68"/>
      <c r="H184" s="16"/>
      <c r="I184" s="16"/>
      <c r="J184" s="18"/>
    </row>
    <row r="185" spans="1:10" s="4" customFormat="1" ht="11.25" hidden="1" customHeight="1" x14ac:dyDescent="0.2">
      <c r="A185" s="1"/>
      <c r="B185" s="15"/>
      <c r="C185" s="2"/>
      <c r="D185" s="68"/>
      <c r="E185" s="71"/>
      <c r="F185" s="71"/>
      <c r="G185" s="68"/>
      <c r="H185" s="16"/>
      <c r="I185" s="16"/>
      <c r="J185" s="18"/>
    </row>
    <row r="186" spans="1:10" s="4" customFormat="1" ht="11.25" hidden="1" customHeight="1" x14ac:dyDescent="0.2">
      <c r="A186" s="1"/>
      <c r="B186" s="25" t="s">
        <v>26</v>
      </c>
      <c r="C186" s="2"/>
      <c r="D186" s="70">
        <f>D183+D184</f>
        <v>0</v>
      </c>
      <c r="E186" s="70">
        <f t="shared" ref="E186:I186" si="78">E183+E184</f>
        <v>0</v>
      </c>
      <c r="F186" s="70">
        <f t="shared" si="78"/>
        <v>0</v>
      </c>
      <c r="G186" s="70">
        <f t="shared" si="78"/>
        <v>0</v>
      </c>
      <c r="H186" s="3">
        <f t="shared" si="78"/>
        <v>0</v>
      </c>
      <c r="I186" s="3">
        <f t="shared" si="78"/>
        <v>0</v>
      </c>
      <c r="J186" s="18"/>
    </row>
    <row r="187" spans="1:10" s="4" customFormat="1" ht="12" hidden="1" customHeight="1" x14ac:dyDescent="0.2">
      <c r="A187" s="1"/>
      <c r="B187" s="15"/>
      <c r="C187" s="2"/>
      <c r="D187" s="68"/>
      <c r="E187" s="71"/>
      <c r="F187" s="71"/>
      <c r="G187" s="68"/>
      <c r="H187" s="16"/>
      <c r="I187" s="16"/>
      <c r="J187" s="18"/>
    </row>
    <row r="188" spans="1:10" s="4" customFormat="1" ht="12" hidden="1" customHeight="1" x14ac:dyDescent="0.2">
      <c r="A188" s="1"/>
      <c r="B188" s="15"/>
      <c r="C188" s="2"/>
      <c r="D188" s="68"/>
      <c r="E188" s="71"/>
      <c r="F188" s="71"/>
      <c r="G188" s="68"/>
      <c r="H188" s="16"/>
      <c r="I188" s="16"/>
      <c r="J188" s="18"/>
    </row>
    <row r="189" spans="1:10" s="4" customFormat="1" ht="12" hidden="1" customHeight="1" x14ac:dyDescent="0.2">
      <c r="A189" s="1"/>
      <c r="B189" s="15"/>
      <c r="C189" s="2"/>
      <c r="D189" s="68"/>
      <c r="E189" s="71"/>
      <c r="F189" s="71"/>
      <c r="G189" s="68"/>
      <c r="H189" s="16"/>
      <c r="I189" s="16"/>
      <c r="J189" s="18"/>
    </row>
    <row r="190" spans="1:10" s="4" customFormat="1" ht="12" customHeight="1" x14ac:dyDescent="0.2">
      <c r="A190" s="1"/>
      <c r="B190" s="15"/>
      <c r="C190" s="2"/>
      <c r="D190" s="68"/>
      <c r="E190" s="71"/>
      <c r="F190" s="71"/>
      <c r="G190" s="68"/>
      <c r="H190" s="16"/>
      <c r="I190" s="16"/>
      <c r="J190" s="18"/>
    </row>
    <row r="191" spans="1:10" s="32" customFormat="1" ht="12.75" x14ac:dyDescent="0.2">
      <c r="A191" s="1"/>
      <c r="B191" s="11" t="s">
        <v>30</v>
      </c>
      <c r="C191" s="2"/>
      <c r="D191" s="72">
        <f>D192+D213</f>
        <v>87730</v>
      </c>
      <c r="E191" s="72">
        <f t="shared" ref="E191:I191" si="79">E192+E213</f>
        <v>0</v>
      </c>
      <c r="F191" s="72">
        <f t="shared" si="79"/>
        <v>0</v>
      </c>
      <c r="G191" s="72">
        <f t="shared" si="79"/>
        <v>87730</v>
      </c>
      <c r="H191" s="33">
        <f t="shared" si="79"/>
        <v>0</v>
      </c>
      <c r="I191" s="33">
        <f t="shared" si="79"/>
        <v>0</v>
      </c>
      <c r="J191" s="31"/>
    </row>
    <row r="192" spans="1:10" s="32" customFormat="1" ht="12.75" x14ac:dyDescent="0.2">
      <c r="A192" s="1"/>
      <c r="B192" s="11" t="s">
        <v>167</v>
      </c>
      <c r="C192" s="2"/>
      <c r="D192" s="72">
        <f>SUM(D193:D210)</f>
        <v>78230</v>
      </c>
      <c r="E192" s="72">
        <f t="shared" ref="E192:I192" si="80">SUM(E193:E210)</f>
        <v>0</v>
      </c>
      <c r="F192" s="72">
        <f t="shared" si="80"/>
        <v>0</v>
      </c>
      <c r="G192" s="72">
        <f t="shared" si="80"/>
        <v>78230</v>
      </c>
      <c r="H192" s="33">
        <f t="shared" si="80"/>
        <v>0</v>
      </c>
      <c r="I192" s="33">
        <f t="shared" si="80"/>
        <v>0</v>
      </c>
      <c r="J192" s="31"/>
    </row>
    <row r="193" spans="1:10" s="32" customFormat="1" ht="12.75" x14ac:dyDescent="0.2">
      <c r="A193" s="1">
        <v>1</v>
      </c>
      <c r="B193" s="83" t="s">
        <v>121</v>
      </c>
      <c r="C193" s="2">
        <v>5204</v>
      </c>
      <c r="D193" s="67">
        <f t="shared" ref="D193:D210" si="81">E193+F193+G193+I193</f>
        <v>36000</v>
      </c>
      <c r="E193" s="72"/>
      <c r="F193" s="72"/>
      <c r="G193" s="68">
        <v>36000</v>
      </c>
      <c r="H193" s="33"/>
      <c r="I193" s="33"/>
      <c r="J193" s="31"/>
    </row>
    <row r="194" spans="1:10" s="32" customFormat="1" ht="12.75" x14ac:dyDescent="0.2">
      <c r="A194" s="1">
        <v>2</v>
      </c>
      <c r="B194" s="83" t="s">
        <v>122</v>
      </c>
      <c r="C194" s="2">
        <v>5205</v>
      </c>
      <c r="D194" s="67">
        <f t="shared" si="81"/>
        <v>1500</v>
      </c>
      <c r="E194" s="72"/>
      <c r="F194" s="72"/>
      <c r="G194" s="68">
        <v>1500</v>
      </c>
      <c r="H194" s="33"/>
      <c r="I194" s="33"/>
      <c r="J194" s="31"/>
    </row>
    <row r="195" spans="1:10" s="32" customFormat="1" ht="12.75" x14ac:dyDescent="0.2">
      <c r="A195" s="1">
        <v>3</v>
      </c>
      <c r="B195" s="83" t="s">
        <v>187</v>
      </c>
      <c r="C195" s="2">
        <v>5206</v>
      </c>
      <c r="D195" s="67">
        <f t="shared" si="81"/>
        <v>5000</v>
      </c>
      <c r="E195" s="72"/>
      <c r="F195" s="72"/>
      <c r="G195" s="68">
        <v>5000</v>
      </c>
      <c r="H195" s="33"/>
      <c r="I195" s="33"/>
      <c r="J195" s="31"/>
    </row>
    <row r="196" spans="1:10" s="32" customFormat="1" ht="13.5" customHeight="1" x14ac:dyDescent="0.2">
      <c r="A196" s="1"/>
      <c r="B196" s="83" t="s">
        <v>123</v>
      </c>
      <c r="C196" s="2">
        <v>5219</v>
      </c>
      <c r="D196" s="67">
        <f t="shared" si="81"/>
        <v>0</v>
      </c>
      <c r="E196" s="72"/>
      <c r="F196" s="72"/>
      <c r="G196" s="68"/>
      <c r="H196" s="33"/>
      <c r="I196" s="33"/>
      <c r="J196" s="31"/>
    </row>
    <row r="197" spans="1:10" s="32" customFormat="1" ht="12.75" x14ac:dyDescent="0.2">
      <c r="A197" s="1"/>
      <c r="B197" s="84" t="s">
        <v>124</v>
      </c>
      <c r="C197" s="61"/>
      <c r="D197" s="67">
        <f t="shared" si="81"/>
        <v>4182</v>
      </c>
      <c r="E197" s="73"/>
      <c r="F197" s="73"/>
      <c r="G197" s="85">
        <v>4182</v>
      </c>
      <c r="H197" s="33"/>
      <c r="I197" s="33"/>
      <c r="J197" s="31"/>
    </row>
    <row r="198" spans="1:10" s="32" customFormat="1" ht="12.75" x14ac:dyDescent="0.2">
      <c r="A198" s="1"/>
      <c r="B198" s="84" t="s">
        <v>125</v>
      </c>
      <c r="C198" s="61"/>
      <c r="D198" s="67">
        <f t="shared" si="81"/>
        <v>1980</v>
      </c>
      <c r="E198" s="73"/>
      <c r="F198" s="73"/>
      <c r="G198" s="85">
        <v>1980</v>
      </c>
      <c r="H198" s="33"/>
      <c r="I198" s="33"/>
      <c r="J198" s="31"/>
    </row>
    <row r="199" spans="1:10" s="32" customFormat="1" ht="12.75" x14ac:dyDescent="0.2">
      <c r="A199" s="1"/>
      <c r="B199" s="84" t="s">
        <v>126</v>
      </c>
      <c r="C199" s="61"/>
      <c r="D199" s="67">
        <f t="shared" si="81"/>
        <v>4182</v>
      </c>
      <c r="E199" s="73"/>
      <c r="F199" s="73"/>
      <c r="G199" s="85">
        <v>4182</v>
      </c>
      <c r="H199" s="33"/>
      <c r="I199" s="33"/>
      <c r="J199" s="31"/>
    </row>
    <row r="200" spans="1:10" s="32" customFormat="1" ht="12.75" x14ac:dyDescent="0.2">
      <c r="A200" s="1"/>
      <c r="B200" s="84" t="s">
        <v>127</v>
      </c>
      <c r="C200" s="61"/>
      <c r="D200" s="67">
        <f t="shared" si="81"/>
        <v>2820</v>
      </c>
      <c r="E200" s="73"/>
      <c r="F200" s="73"/>
      <c r="G200" s="85">
        <v>2820</v>
      </c>
      <c r="H200" s="33"/>
      <c r="I200" s="33"/>
      <c r="J200" s="31"/>
    </row>
    <row r="201" spans="1:10" s="32" customFormat="1" ht="12.75" x14ac:dyDescent="0.2">
      <c r="A201" s="1">
        <v>5</v>
      </c>
      <c r="B201" s="83" t="s">
        <v>128</v>
      </c>
      <c r="C201" s="2">
        <v>5219</v>
      </c>
      <c r="D201" s="67">
        <f t="shared" si="81"/>
        <v>0</v>
      </c>
      <c r="E201" s="72"/>
      <c r="F201" s="72"/>
      <c r="G201" s="68"/>
      <c r="H201" s="33"/>
      <c r="I201" s="33"/>
      <c r="J201" s="31"/>
    </row>
    <row r="202" spans="1:10" s="32" customFormat="1" ht="12.75" x14ac:dyDescent="0.2">
      <c r="A202" s="1"/>
      <c r="B202" s="84" t="s">
        <v>129</v>
      </c>
      <c r="C202" s="61"/>
      <c r="D202" s="67">
        <f t="shared" si="81"/>
        <v>4182</v>
      </c>
      <c r="E202" s="73"/>
      <c r="F202" s="73"/>
      <c r="G202" s="85">
        <v>4182</v>
      </c>
      <c r="H202" s="33"/>
      <c r="I202" s="33"/>
      <c r="J202" s="31"/>
    </row>
    <row r="203" spans="1:10" s="32" customFormat="1" ht="12.75" x14ac:dyDescent="0.2">
      <c r="A203" s="1"/>
      <c r="B203" s="84" t="s">
        <v>130</v>
      </c>
      <c r="C203" s="61"/>
      <c r="D203" s="67">
        <f t="shared" si="81"/>
        <v>2760</v>
      </c>
      <c r="E203" s="73"/>
      <c r="F203" s="73"/>
      <c r="G203" s="85">
        <v>2760</v>
      </c>
      <c r="H203" s="33"/>
      <c r="I203" s="33"/>
      <c r="J203" s="31"/>
    </row>
    <row r="204" spans="1:10" s="32" customFormat="1" ht="12.75" x14ac:dyDescent="0.2">
      <c r="A204" s="1"/>
      <c r="B204" s="84" t="s">
        <v>131</v>
      </c>
      <c r="C204" s="61"/>
      <c r="D204" s="67">
        <f t="shared" si="81"/>
        <v>1020</v>
      </c>
      <c r="E204" s="73"/>
      <c r="F204" s="73"/>
      <c r="G204" s="85">
        <v>1020</v>
      </c>
      <c r="H204" s="33"/>
      <c r="I204" s="33"/>
      <c r="J204" s="31"/>
    </row>
    <row r="205" spans="1:10" s="32" customFormat="1" ht="12.75" x14ac:dyDescent="0.2">
      <c r="A205" s="1">
        <v>6</v>
      </c>
      <c r="B205" s="83" t="s">
        <v>132</v>
      </c>
      <c r="C205" s="2">
        <v>5219</v>
      </c>
      <c r="D205" s="67">
        <f t="shared" si="81"/>
        <v>0</v>
      </c>
      <c r="E205" s="72"/>
      <c r="F205" s="72"/>
      <c r="G205" s="68"/>
      <c r="H205" s="33"/>
      <c r="I205" s="33"/>
      <c r="J205" s="31"/>
    </row>
    <row r="206" spans="1:10" s="32" customFormat="1" ht="12.75" x14ac:dyDescent="0.2">
      <c r="A206" s="1"/>
      <c r="B206" s="84" t="s">
        <v>133</v>
      </c>
      <c r="C206" s="61"/>
      <c r="D206" s="67">
        <f t="shared" si="81"/>
        <v>4182</v>
      </c>
      <c r="E206" s="73"/>
      <c r="F206" s="73"/>
      <c r="G206" s="85">
        <v>4182</v>
      </c>
      <c r="H206" s="33"/>
      <c r="I206" s="33"/>
      <c r="J206" s="31"/>
    </row>
    <row r="207" spans="1:10" s="32" customFormat="1" ht="12.75" x14ac:dyDescent="0.2">
      <c r="A207" s="1"/>
      <c r="B207" s="84" t="s">
        <v>134</v>
      </c>
      <c r="C207" s="61"/>
      <c r="D207" s="67">
        <f t="shared" si="81"/>
        <v>4182</v>
      </c>
      <c r="E207" s="73"/>
      <c r="F207" s="73"/>
      <c r="G207" s="85">
        <v>4182</v>
      </c>
      <c r="H207" s="33"/>
      <c r="I207" s="33"/>
      <c r="J207" s="31"/>
    </row>
    <row r="208" spans="1:10" s="32" customFormat="1" ht="12.75" x14ac:dyDescent="0.2">
      <c r="A208" s="1"/>
      <c r="B208" s="66" t="s">
        <v>135</v>
      </c>
      <c r="C208" s="61"/>
      <c r="D208" s="67">
        <f t="shared" si="81"/>
        <v>3360</v>
      </c>
      <c r="E208" s="73"/>
      <c r="F208" s="73"/>
      <c r="G208" s="86">
        <v>3360</v>
      </c>
      <c r="H208" s="33"/>
      <c r="I208" s="33"/>
      <c r="J208" s="31"/>
    </row>
    <row r="209" spans="1:11" s="32" customFormat="1" ht="12.75" x14ac:dyDescent="0.2">
      <c r="A209" s="1"/>
      <c r="B209" s="66" t="s">
        <v>136</v>
      </c>
      <c r="C209" s="61"/>
      <c r="D209" s="67">
        <f t="shared" si="81"/>
        <v>1620</v>
      </c>
      <c r="E209" s="73"/>
      <c r="F209" s="73"/>
      <c r="G209" s="86">
        <v>1620</v>
      </c>
      <c r="H209" s="33"/>
      <c r="I209" s="33"/>
      <c r="J209" s="31"/>
    </row>
    <row r="210" spans="1:11" s="32" customFormat="1" ht="12.75" x14ac:dyDescent="0.2">
      <c r="A210" s="1"/>
      <c r="B210" s="66" t="s">
        <v>137</v>
      </c>
      <c r="C210" s="61"/>
      <c r="D210" s="67">
        <f t="shared" si="81"/>
        <v>1260</v>
      </c>
      <c r="E210" s="73"/>
      <c r="F210" s="73"/>
      <c r="G210" s="86">
        <v>1260</v>
      </c>
      <c r="H210" s="33"/>
      <c r="I210" s="33"/>
      <c r="J210" s="31"/>
    </row>
    <row r="211" spans="1:11" s="32" customFormat="1" ht="12.75" x14ac:dyDescent="0.2">
      <c r="A211" s="1"/>
      <c r="B211" s="7" t="s">
        <v>26</v>
      </c>
      <c r="C211" s="2"/>
      <c r="D211" s="33">
        <f>SUM(D193:D210)</f>
        <v>78230</v>
      </c>
      <c r="E211" s="33">
        <f t="shared" ref="E211:I211" si="82">SUM(E193:E210)</f>
        <v>0</v>
      </c>
      <c r="F211" s="33">
        <f t="shared" si="82"/>
        <v>0</v>
      </c>
      <c r="G211" s="33">
        <f t="shared" si="82"/>
        <v>78230</v>
      </c>
      <c r="H211" s="33">
        <f t="shared" si="82"/>
        <v>0</v>
      </c>
      <c r="I211" s="33">
        <f t="shared" si="82"/>
        <v>0</v>
      </c>
      <c r="J211" s="31"/>
    </row>
    <row r="212" spans="1:11" s="32" customFormat="1" ht="12.75" x14ac:dyDescent="0.2">
      <c r="A212" s="1"/>
      <c r="B212" s="7"/>
      <c r="C212" s="2"/>
      <c r="D212" s="33"/>
      <c r="E212" s="33"/>
      <c r="F212" s="33"/>
      <c r="G212" s="33"/>
      <c r="H212" s="33"/>
      <c r="I212" s="33"/>
      <c r="J212" s="31"/>
    </row>
    <row r="213" spans="1:11" s="32" customFormat="1" ht="12.75" x14ac:dyDescent="0.2">
      <c r="A213" s="1"/>
      <c r="B213" s="14" t="s">
        <v>168</v>
      </c>
      <c r="C213" s="2"/>
      <c r="D213" s="33">
        <f>D214+D215+D216</f>
        <v>9500</v>
      </c>
      <c r="E213" s="33">
        <f t="shared" ref="E213:I213" si="83">E214+E215+E216</f>
        <v>0</v>
      </c>
      <c r="F213" s="33">
        <f t="shared" si="83"/>
        <v>0</v>
      </c>
      <c r="G213" s="33">
        <f t="shared" si="83"/>
        <v>9500</v>
      </c>
      <c r="H213" s="33">
        <f t="shared" si="83"/>
        <v>0</v>
      </c>
      <c r="I213" s="33">
        <f t="shared" si="83"/>
        <v>0</v>
      </c>
      <c r="J213" s="31"/>
    </row>
    <row r="214" spans="1:11" s="4" customFormat="1" ht="12.75" x14ac:dyDescent="0.2">
      <c r="A214" s="1">
        <v>1</v>
      </c>
      <c r="B214" s="15" t="s">
        <v>164</v>
      </c>
      <c r="C214" s="2">
        <v>5205</v>
      </c>
      <c r="D214" s="62">
        <f t="shared" ref="D214:D216" si="84">E214+F214+G214+I214</f>
        <v>6000</v>
      </c>
      <c r="E214" s="35"/>
      <c r="F214" s="35"/>
      <c r="G214" s="34">
        <v>6000</v>
      </c>
      <c r="H214" s="34"/>
      <c r="I214" s="34"/>
      <c r="J214" s="18"/>
    </row>
    <row r="215" spans="1:11" s="4" customFormat="1" ht="12.75" x14ac:dyDescent="0.2">
      <c r="A215" s="1">
        <v>2</v>
      </c>
      <c r="B215" s="15" t="s">
        <v>165</v>
      </c>
      <c r="C215" s="2">
        <v>5205</v>
      </c>
      <c r="D215" s="62">
        <f t="shared" si="84"/>
        <v>1000</v>
      </c>
      <c r="E215" s="35"/>
      <c r="F215" s="35"/>
      <c r="G215" s="34">
        <v>1000</v>
      </c>
      <c r="H215" s="34"/>
      <c r="I215" s="34"/>
      <c r="J215" s="18"/>
    </row>
    <row r="216" spans="1:11" s="4" customFormat="1" ht="12.75" x14ac:dyDescent="0.2">
      <c r="A216" s="1">
        <v>3</v>
      </c>
      <c r="B216" s="15" t="s">
        <v>166</v>
      </c>
      <c r="C216" s="2">
        <v>5205</v>
      </c>
      <c r="D216" s="62">
        <f t="shared" si="84"/>
        <v>2500</v>
      </c>
      <c r="E216" s="35"/>
      <c r="F216" s="35"/>
      <c r="G216" s="34">
        <v>2500</v>
      </c>
      <c r="H216" s="34"/>
      <c r="I216" s="34"/>
      <c r="J216" s="18"/>
    </row>
    <row r="217" spans="1:11" s="4" customFormat="1" ht="13.5" customHeight="1" x14ac:dyDescent="0.2">
      <c r="A217" s="1"/>
      <c r="B217" s="7" t="s">
        <v>26</v>
      </c>
      <c r="C217" s="2"/>
      <c r="D217" s="33">
        <f>D214+D215+D216</f>
        <v>9500</v>
      </c>
      <c r="E217" s="33">
        <f t="shared" ref="E217:I217" si="85">E214+E215+E216</f>
        <v>0</v>
      </c>
      <c r="F217" s="33">
        <f t="shared" si="85"/>
        <v>0</v>
      </c>
      <c r="G217" s="33">
        <f t="shared" si="85"/>
        <v>9500</v>
      </c>
      <c r="H217" s="33">
        <f t="shared" si="85"/>
        <v>0</v>
      </c>
      <c r="I217" s="33">
        <f t="shared" si="85"/>
        <v>0</v>
      </c>
      <c r="J217" s="18"/>
    </row>
    <row r="218" spans="1:11" s="4" customFormat="1" ht="12.75" hidden="1" x14ac:dyDescent="0.2">
      <c r="A218" s="1"/>
      <c r="B218" s="58"/>
      <c r="C218" s="2"/>
      <c r="D218" s="33">
        <f>D219</f>
        <v>0</v>
      </c>
      <c r="E218" s="33">
        <f>E219</f>
        <v>0</v>
      </c>
      <c r="F218" s="33">
        <f>F219</f>
        <v>0</v>
      </c>
      <c r="G218" s="33">
        <f>G219</f>
        <v>0</v>
      </c>
      <c r="H218" s="34"/>
      <c r="I218" s="33">
        <f>I219</f>
        <v>0</v>
      </c>
      <c r="J218" s="18"/>
    </row>
    <row r="219" spans="1:11" s="4" customFormat="1" ht="12.75" hidden="1" x14ac:dyDescent="0.2">
      <c r="A219" s="1">
        <v>1</v>
      </c>
      <c r="B219" s="15"/>
      <c r="C219" s="2"/>
      <c r="D219" s="34">
        <f>E219+F219+G219+I219</f>
        <v>0</v>
      </c>
      <c r="E219" s="35"/>
      <c r="F219" s="35"/>
      <c r="G219" s="34"/>
      <c r="H219" s="34"/>
      <c r="I219" s="34"/>
      <c r="J219" s="18"/>
    </row>
    <row r="220" spans="1:11" s="4" customFormat="1" ht="12.75" hidden="1" x14ac:dyDescent="0.2">
      <c r="A220" s="1"/>
      <c r="B220" s="15"/>
      <c r="C220" s="2"/>
      <c r="D220" s="33">
        <f>D219</f>
        <v>0</v>
      </c>
      <c r="E220" s="33">
        <f>E219</f>
        <v>0</v>
      </c>
      <c r="F220" s="33">
        <f>F219</f>
        <v>0</v>
      </c>
      <c r="G220" s="33">
        <f>G219</f>
        <v>0</v>
      </c>
      <c r="H220" s="34"/>
      <c r="I220" s="34"/>
      <c r="J220" s="18"/>
    </row>
    <row r="221" spans="1:11" s="4" customFormat="1" ht="12.75" hidden="1" x14ac:dyDescent="0.2">
      <c r="A221" s="1"/>
      <c r="B221" s="15"/>
      <c r="C221" s="2"/>
      <c r="D221" s="34"/>
      <c r="E221" s="35"/>
      <c r="F221" s="35"/>
      <c r="G221" s="34"/>
      <c r="H221" s="34"/>
      <c r="I221" s="34"/>
      <c r="J221" s="18"/>
    </row>
    <row r="222" spans="1:11" s="4" customFormat="1" ht="12.75" x14ac:dyDescent="0.2">
      <c r="A222" s="1"/>
      <c r="B222" s="15"/>
      <c r="C222" s="2"/>
      <c r="D222" s="34"/>
      <c r="E222" s="35"/>
      <c r="F222" s="35"/>
      <c r="G222" s="34"/>
      <c r="H222" s="34"/>
      <c r="I222" s="34"/>
      <c r="J222" s="18"/>
    </row>
    <row r="223" spans="1:11" s="4" customFormat="1" ht="12.75" x14ac:dyDescent="0.2">
      <c r="A223" s="1"/>
      <c r="B223" s="58" t="s">
        <v>33</v>
      </c>
      <c r="C223" s="2"/>
      <c r="D223" s="33">
        <f>D225+D236+D231</f>
        <v>46521</v>
      </c>
      <c r="E223" s="33">
        <f t="shared" ref="E223:I223" si="86">E225+E236+E231</f>
        <v>0</v>
      </c>
      <c r="F223" s="33">
        <f t="shared" si="86"/>
        <v>0</v>
      </c>
      <c r="G223" s="33">
        <f t="shared" si="86"/>
        <v>46521</v>
      </c>
      <c r="H223" s="33">
        <f t="shared" si="86"/>
        <v>0</v>
      </c>
      <c r="I223" s="33">
        <f t="shared" si="86"/>
        <v>0</v>
      </c>
      <c r="J223" s="18"/>
      <c r="K223" s="36"/>
    </row>
    <row r="224" spans="1:11" s="4" customFormat="1" ht="12.75" x14ac:dyDescent="0.2">
      <c r="A224" s="1"/>
      <c r="B224" s="58"/>
      <c r="C224" s="2"/>
      <c r="D224" s="33"/>
      <c r="E224" s="33"/>
      <c r="F224" s="33"/>
      <c r="G224" s="33"/>
      <c r="H224" s="33"/>
      <c r="I224" s="33"/>
      <c r="J224" s="18"/>
      <c r="K224" s="36"/>
    </row>
    <row r="225" spans="1:10" s="4" customFormat="1" ht="12.75" x14ac:dyDescent="0.2">
      <c r="A225" s="1"/>
      <c r="B225" s="58" t="s">
        <v>45</v>
      </c>
      <c r="C225" s="2"/>
      <c r="D225" s="33">
        <f>D226+D227+D228</f>
        <v>9356</v>
      </c>
      <c r="E225" s="33">
        <f t="shared" ref="E225:I225" si="87">E226+E227+E228</f>
        <v>0</v>
      </c>
      <c r="F225" s="33">
        <f t="shared" si="87"/>
        <v>0</v>
      </c>
      <c r="G225" s="33">
        <f t="shared" si="87"/>
        <v>9356</v>
      </c>
      <c r="H225" s="33">
        <f t="shared" si="87"/>
        <v>0</v>
      </c>
      <c r="I225" s="33">
        <f t="shared" si="87"/>
        <v>0</v>
      </c>
      <c r="J225" s="18"/>
    </row>
    <row r="226" spans="1:10" s="4" customFormat="1" ht="12.75" x14ac:dyDescent="0.2">
      <c r="A226" s="1">
        <v>1</v>
      </c>
      <c r="B226" s="76" t="s">
        <v>96</v>
      </c>
      <c r="C226" s="87">
        <v>5203</v>
      </c>
      <c r="D226" s="62">
        <f t="shared" ref="D226:D228" si="88">E226+F226+G226+I226</f>
        <v>1100</v>
      </c>
      <c r="E226" s="35">
        <v>0</v>
      </c>
      <c r="F226" s="34"/>
      <c r="G226" s="2">
        <v>1100</v>
      </c>
      <c r="H226" s="34"/>
      <c r="I226" s="34"/>
      <c r="J226" s="18"/>
    </row>
    <row r="227" spans="1:10" s="4" customFormat="1" ht="12.75" x14ac:dyDescent="0.2">
      <c r="A227" s="1">
        <v>2</v>
      </c>
      <c r="B227" s="76" t="s">
        <v>138</v>
      </c>
      <c r="C227" s="87">
        <v>5203</v>
      </c>
      <c r="D227" s="62">
        <f t="shared" si="88"/>
        <v>1356</v>
      </c>
      <c r="E227" s="35"/>
      <c r="F227" s="34"/>
      <c r="G227" s="76">
        <v>1356</v>
      </c>
      <c r="H227" s="34"/>
      <c r="I227" s="34"/>
      <c r="J227" s="18"/>
    </row>
    <row r="228" spans="1:10" s="4" customFormat="1" ht="12.75" x14ac:dyDescent="0.2">
      <c r="A228" s="1">
        <v>3</v>
      </c>
      <c r="B228" s="76" t="s">
        <v>139</v>
      </c>
      <c r="C228" s="87">
        <v>5206</v>
      </c>
      <c r="D228" s="62">
        <f t="shared" si="88"/>
        <v>6900</v>
      </c>
      <c r="E228" s="35"/>
      <c r="F228" s="34"/>
      <c r="G228" s="76">
        <v>6900</v>
      </c>
      <c r="H228" s="34"/>
      <c r="I228" s="34"/>
      <c r="J228" s="18"/>
    </row>
    <row r="229" spans="1:10" s="4" customFormat="1" ht="12.75" x14ac:dyDescent="0.2">
      <c r="A229" s="1"/>
      <c r="B229" s="37" t="s">
        <v>26</v>
      </c>
      <c r="C229" s="2"/>
      <c r="D229" s="33">
        <f>D226+D227+D228</f>
        <v>9356</v>
      </c>
      <c r="E229" s="33">
        <f t="shared" ref="E229:I229" si="89">E226+E227+E228</f>
        <v>0</v>
      </c>
      <c r="F229" s="33">
        <f t="shared" si="89"/>
        <v>0</v>
      </c>
      <c r="G229" s="33">
        <f t="shared" si="89"/>
        <v>9356</v>
      </c>
      <c r="H229" s="33">
        <f t="shared" si="89"/>
        <v>0</v>
      </c>
      <c r="I229" s="33">
        <f t="shared" si="89"/>
        <v>0</v>
      </c>
      <c r="J229" s="18"/>
    </row>
    <row r="230" spans="1:10" s="4" customFormat="1" ht="12.75" x14ac:dyDescent="0.2">
      <c r="A230" s="1"/>
      <c r="B230" s="37"/>
      <c r="C230" s="2"/>
      <c r="D230" s="33"/>
      <c r="E230" s="33"/>
      <c r="F230" s="33"/>
      <c r="G230" s="33"/>
      <c r="H230" s="33"/>
      <c r="I230" s="33"/>
      <c r="J230" s="18"/>
    </row>
    <row r="231" spans="1:10" s="4" customFormat="1" ht="12.75" x14ac:dyDescent="0.2">
      <c r="A231" s="1"/>
      <c r="B231" s="53" t="s">
        <v>142</v>
      </c>
      <c r="C231" s="2"/>
      <c r="D231" s="33">
        <f>D232</f>
        <v>15600</v>
      </c>
      <c r="E231" s="33">
        <f t="shared" ref="E231:I231" si="90">E232</f>
        <v>0</v>
      </c>
      <c r="F231" s="33">
        <f t="shared" si="90"/>
        <v>0</v>
      </c>
      <c r="G231" s="33">
        <f t="shared" si="90"/>
        <v>15600</v>
      </c>
      <c r="H231" s="33">
        <f t="shared" si="90"/>
        <v>0</v>
      </c>
      <c r="I231" s="33">
        <f t="shared" si="90"/>
        <v>0</v>
      </c>
      <c r="J231" s="18"/>
    </row>
    <row r="232" spans="1:10" s="4" customFormat="1" ht="12.75" x14ac:dyDescent="0.2">
      <c r="A232" s="1">
        <v>1</v>
      </c>
      <c r="B232" s="76" t="s">
        <v>143</v>
      </c>
      <c r="C232" s="2">
        <v>5100</v>
      </c>
      <c r="D232" s="62">
        <f t="shared" ref="D232" si="91">E232+F232+G232+I232</f>
        <v>15600</v>
      </c>
      <c r="E232" s="34"/>
      <c r="F232" s="34"/>
      <c r="G232" s="34">
        <v>15600</v>
      </c>
      <c r="H232" s="34"/>
      <c r="I232" s="34"/>
      <c r="J232" s="18"/>
    </row>
    <row r="233" spans="1:10" s="4" customFormat="1" ht="12.75" x14ac:dyDescent="0.2">
      <c r="A233" s="1"/>
      <c r="B233" s="37" t="s">
        <v>47</v>
      </c>
      <c r="C233" s="2"/>
      <c r="D233" s="33">
        <f>D232</f>
        <v>15600</v>
      </c>
      <c r="E233" s="33">
        <f t="shared" ref="E233:I233" si="92">E232</f>
        <v>0</v>
      </c>
      <c r="F233" s="33">
        <f t="shared" si="92"/>
        <v>0</v>
      </c>
      <c r="G233" s="33">
        <f t="shared" si="92"/>
        <v>15600</v>
      </c>
      <c r="H233" s="33">
        <f t="shared" si="92"/>
        <v>0</v>
      </c>
      <c r="I233" s="33">
        <f t="shared" si="92"/>
        <v>0</v>
      </c>
      <c r="J233" s="18"/>
    </row>
    <row r="234" spans="1:10" s="4" customFormat="1" ht="12.75" x14ac:dyDescent="0.2">
      <c r="A234" s="1"/>
      <c r="B234" s="37"/>
      <c r="C234" s="2"/>
      <c r="D234" s="33"/>
      <c r="E234" s="33"/>
      <c r="F234" s="33"/>
      <c r="G234" s="33"/>
      <c r="H234" s="33"/>
      <c r="I234" s="33"/>
      <c r="J234" s="18"/>
    </row>
    <row r="235" spans="1:10" s="4" customFormat="1" ht="12.75" x14ac:dyDescent="0.2">
      <c r="A235" s="1"/>
      <c r="B235" s="37"/>
      <c r="C235" s="2"/>
      <c r="D235" s="33"/>
      <c r="E235" s="33"/>
      <c r="F235" s="33"/>
      <c r="G235" s="33"/>
      <c r="H235" s="33"/>
      <c r="I235" s="33"/>
      <c r="J235" s="18"/>
    </row>
    <row r="236" spans="1:10" s="4" customFormat="1" ht="12.75" x14ac:dyDescent="0.2">
      <c r="A236" s="1"/>
      <c r="B236" s="53" t="s">
        <v>58</v>
      </c>
      <c r="C236" s="2"/>
      <c r="D236" s="33">
        <f>D237</f>
        <v>21565</v>
      </c>
      <c r="E236" s="33">
        <f t="shared" ref="E236:I236" si="93">E237</f>
        <v>0</v>
      </c>
      <c r="F236" s="33">
        <f t="shared" si="93"/>
        <v>0</v>
      </c>
      <c r="G236" s="33">
        <f t="shared" si="93"/>
        <v>21565</v>
      </c>
      <c r="H236" s="33">
        <f t="shared" si="93"/>
        <v>0</v>
      </c>
      <c r="I236" s="33">
        <f t="shared" si="93"/>
        <v>0</v>
      </c>
      <c r="J236" s="18"/>
    </row>
    <row r="237" spans="1:10" s="4" customFormat="1" ht="12.75" x14ac:dyDescent="0.2">
      <c r="A237" s="1">
        <v>1</v>
      </c>
      <c r="B237" s="88" t="s">
        <v>140</v>
      </c>
      <c r="C237" s="2">
        <v>5219</v>
      </c>
      <c r="D237" s="62">
        <f t="shared" ref="D237" si="94">E237+F237+G237+I237</f>
        <v>21565</v>
      </c>
      <c r="E237" s="34"/>
      <c r="F237" s="34"/>
      <c r="G237" s="34">
        <v>21565</v>
      </c>
      <c r="H237" s="34"/>
      <c r="I237" s="34"/>
      <c r="J237" s="18"/>
    </row>
    <row r="238" spans="1:10" s="4" customFormat="1" ht="12.75" x14ac:dyDescent="0.2">
      <c r="A238" s="1"/>
      <c r="B238" s="7" t="s">
        <v>26</v>
      </c>
      <c r="C238" s="2"/>
      <c r="D238" s="33">
        <f>D237</f>
        <v>21565</v>
      </c>
      <c r="E238" s="33">
        <f t="shared" ref="E238:I238" si="95">E237</f>
        <v>0</v>
      </c>
      <c r="F238" s="33">
        <f t="shared" si="95"/>
        <v>0</v>
      </c>
      <c r="G238" s="33">
        <f t="shared" si="95"/>
        <v>21565</v>
      </c>
      <c r="H238" s="33">
        <f t="shared" si="95"/>
        <v>0</v>
      </c>
      <c r="I238" s="33">
        <f t="shared" si="95"/>
        <v>0</v>
      </c>
      <c r="J238" s="18"/>
    </row>
    <row r="239" spans="1:10" s="4" customFormat="1" ht="12.75" x14ac:dyDescent="0.2">
      <c r="A239" s="1"/>
      <c r="B239" s="37"/>
      <c r="C239" s="2"/>
      <c r="D239" s="33"/>
      <c r="E239" s="33"/>
      <c r="F239" s="33"/>
      <c r="G239" s="33"/>
      <c r="H239" s="33"/>
      <c r="I239" s="33"/>
      <c r="J239" s="18"/>
    </row>
    <row r="240" spans="1:10" s="4" customFormat="1" ht="12.75" x14ac:dyDescent="0.2">
      <c r="A240" s="1"/>
      <c r="B240" s="58"/>
      <c r="C240" s="2"/>
      <c r="D240" s="34"/>
      <c r="E240" s="35"/>
      <c r="F240" s="35"/>
      <c r="G240" s="34"/>
      <c r="H240" s="34"/>
      <c r="I240" s="34"/>
      <c r="J240" s="18"/>
    </row>
    <row r="241" spans="1:10" s="4" customFormat="1" ht="12.75" x14ac:dyDescent="0.2">
      <c r="A241" s="1"/>
      <c r="B241" s="38" t="s">
        <v>20</v>
      </c>
      <c r="C241" s="2"/>
      <c r="D241" s="3">
        <f>D244+D248+D260</f>
        <v>82104</v>
      </c>
      <c r="E241" s="3">
        <f t="shared" ref="E241:I241" si="96">E244+E248+E260</f>
        <v>0</v>
      </c>
      <c r="F241" s="3">
        <f t="shared" si="96"/>
        <v>0</v>
      </c>
      <c r="G241" s="3">
        <f t="shared" si="96"/>
        <v>56865</v>
      </c>
      <c r="H241" s="3">
        <f t="shared" si="96"/>
        <v>0</v>
      </c>
      <c r="I241" s="3">
        <f t="shared" si="96"/>
        <v>25239</v>
      </c>
      <c r="J241" s="18"/>
    </row>
    <row r="242" spans="1:10" s="4" customFormat="1" ht="12.75" x14ac:dyDescent="0.2">
      <c r="A242" s="1"/>
      <c r="B242" s="58"/>
      <c r="C242" s="2"/>
      <c r="D242" s="3"/>
      <c r="E242" s="3"/>
      <c r="F242" s="3"/>
      <c r="G242" s="3"/>
      <c r="H242" s="3"/>
      <c r="I242" s="3"/>
      <c r="J242" s="18"/>
    </row>
    <row r="243" spans="1:10" s="4" customFormat="1" ht="12.75" x14ac:dyDescent="0.2">
      <c r="A243" s="1"/>
      <c r="B243" s="25"/>
      <c r="C243" s="2"/>
      <c r="D243" s="3"/>
      <c r="E243" s="3"/>
      <c r="F243" s="3"/>
      <c r="G243" s="3"/>
      <c r="H243" s="3"/>
      <c r="I243" s="3"/>
      <c r="J243" s="18"/>
    </row>
    <row r="244" spans="1:10" s="4" customFormat="1" ht="15" customHeight="1" x14ac:dyDescent="0.2">
      <c r="A244" s="1"/>
      <c r="B244" s="38" t="s">
        <v>46</v>
      </c>
      <c r="C244" s="2"/>
      <c r="D244" s="3">
        <f>D245</f>
        <v>600</v>
      </c>
      <c r="E244" s="3">
        <f t="shared" ref="E244:I244" si="97">E245</f>
        <v>0</v>
      </c>
      <c r="F244" s="3">
        <f t="shared" si="97"/>
        <v>0</v>
      </c>
      <c r="G244" s="3">
        <f t="shared" si="97"/>
        <v>600</v>
      </c>
      <c r="H244" s="3">
        <f t="shared" si="97"/>
        <v>0</v>
      </c>
      <c r="I244" s="3">
        <f t="shared" si="97"/>
        <v>0</v>
      </c>
      <c r="J244" s="18"/>
    </row>
    <row r="245" spans="1:10" s="4" customFormat="1" ht="12.75" x14ac:dyDescent="0.2">
      <c r="A245" s="12">
        <v>1</v>
      </c>
      <c r="B245" s="24" t="s">
        <v>182</v>
      </c>
      <c r="C245" s="27">
        <v>5100</v>
      </c>
      <c r="D245" s="62">
        <f t="shared" ref="D245" si="98">E245+F245+G245+I245</f>
        <v>600</v>
      </c>
      <c r="E245" s="16"/>
      <c r="F245" s="16"/>
      <c r="G245" s="16">
        <v>600</v>
      </c>
      <c r="H245" s="16"/>
      <c r="I245" s="16"/>
      <c r="J245" s="18"/>
    </row>
    <row r="246" spans="1:10" s="4" customFormat="1" ht="18" customHeight="1" x14ac:dyDescent="0.2">
      <c r="A246" s="26"/>
      <c r="B246" s="5" t="s">
        <v>47</v>
      </c>
      <c r="C246" s="27"/>
      <c r="D246" s="6">
        <f>D245</f>
        <v>600</v>
      </c>
      <c r="E246" s="6">
        <f t="shared" ref="E246:I246" si="99">E245</f>
        <v>0</v>
      </c>
      <c r="F246" s="6">
        <f t="shared" si="99"/>
        <v>0</v>
      </c>
      <c r="G246" s="6">
        <f t="shared" si="99"/>
        <v>600</v>
      </c>
      <c r="H246" s="6">
        <f t="shared" si="99"/>
        <v>0</v>
      </c>
      <c r="I246" s="6">
        <f t="shared" si="99"/>
        <v>0</v>
      </c>
      <c r="J246" s="18"/>
    </row>
    <row r="247" spans="1:10" s="4" customFormat="1" ht="18" customHeight="1" x14ac:dyDescent="0.2">
      <c r="A247" s="26"/>
      <c r="B247" s="5"/>
      <c r="C247" s="27"/>
      <c r="D247" s="6"/>
      <c r="E247" s="6"/>
      <c r="F247" s="6"/>
      <c r="G247" s="6"/>
      <c r="H247" s="6"/>
      <c r="I247" s="6"/>
      <c r="J247" s="18"/>
    </row>
    <row r="248" spans="1:10" s="4" customFormat="1" ht="12.75" x14ac:dyDescent="0.2">
      <c r="A248" s="1"/>
      <c r="B248" s="11" t="s">
        <v>32</v>
      </c>
      <c r="C248" s="2"/>
      <c r="D248" s="3">
        <f>SUM(D249:D257)</f>
        <v>56265</v>
      </c>
      <c r="E248" s="3">
        <f t="shared" ref="E248:I248" si="100">SUM(E249:E257)</f>
        <v>0</v>
      </c>
      <c r="F248" s="3">
        <f t="shared" si="100"/>
        <v>0</v>
      </c>
      <c r="G248" s="3">
        <f t="shared" si="100"/>
        <v>56265</v>
      </c>
      <c r="H248" s="3">
        <f t="shared" si="100"/>
        <v>0</v>
      </c>
      <c r="I248" s="3">
        <f t="shared" si="100"/>
        <v>0</v>
      </c>
      <c r="J248" s="18"/>
    </row>
    <row r="249" spans="1:10" s="4" customFormat="1" ht="12.75" x14ac:dyDescent="0.2">
      <c r="A249" s="1">
        <v>1</v>
      </c>
      <c r="B249" s="20" t="s">
        <v>53</v>
      </c>
      <c r="C249" s="2">
        <v>5203</v>
      </c>
      <c r="D249" s="62">
        <f t="shared" ref="D249:D257" si="101">E249+F249+G249+I249</f>
        <v>10000</v>
      </c>
      <c r="E249" s="3"/>
      <c r="F249" s="3"/>
      <c r="G249" s="80">
        <v>10000</v>
      </c>
      <c r="H249" s="3"/>
      <c r="I249" s="3"/>
      <c r="J249" s="18"/>
    </row>
    <row r="250" spans="1:10" s="4" customFormat="1" ht="12.75" x14ac:dyDescent="0.2">
      <c r="A250" s="1">
        <v>2</v>
      </c>
      <c r="B250" s="20" t="s">
        <v>50</v>
      </c>
      <c r="C250" s="2">
        <v>5203</v>
      </c>
      <c r="D250" s="62">
        <f t="shared" si="101"/>
        <v>2000</v>
      </c>
      <c r="E250" s="3"/>
      <c r="F250" s="3"/>
      <c r="G250" s="80">
        <v>2000</v>
      </c>
      <c r="H250" s="3"/>
      <c r="I250" s="3"/>
      <c r="J250" s="18"/>
    </row>
    <row r="251" spans="1:10" s="4" customFormat="1" ht="12.75" x14ac:dyDescent="0.2">
      <c r="A251" s="1">
        <v>3</v>
      </c>
      <c r="B251" s="20" t="s">
        <v>49</v>
      </c>
      <c r="C251" s="2">
        <v>5203</v>
      </c>
      <c r="D251" s="62">
        <f t="shared" si="101"/>
        <v>5000</v>
      </c>
      <c r="E251" s="3"/>
      <c r="F251" s="3"/>
      <c r="G251" s="80">
        <v>5000</v>
      </c>
      <c r="H251" s="3"/>
      <c r="I251" s="3"/>
      <c r="J251" s="18"/>
    </row>
    <row r="252" spans="1:10" s="4" customFormat="1" ht="12.75" x14ac:dyDescent="0.2">
      <c r="A252" s="1">
        <v>4</v>
      </c>
      <c r="B252" s="20" t="s">
        <v>52</v>
      </c>
      <c r="C252" s="2">
        <v>5203</v>
      </c>
      <c r="D252" s="62">
        <f t="shared" si="101"/>
        <v>2000</v>
      </c>
      <c r="E252" s="3"/>
      <c r="F252" s="3"/>
      <c r="G252" s="80">
        <v>2000</v>
      </c>
      <c r="H252" s="3"/>
      <c r="I252" s="3"/>
      <c r="J252" s="39"/>
    </row>
    <row r="253" spans="1:10" s="4" customFormat="1" ht="12.75" x14ac:dyDescent="0.2">
      <c r="A253" s="1">
        <v>5</v>
      </c>
      <c r="B253" s="20" t="s">
        <v>41</v>
      </c>
      <c r="C253" s="2">
        <v>5203</v>
      </c>
      <c r="D253" s="62">
        <f t="shared" si="101"/>
        <v>7000</v>
      </c>
      <c r="E253" s="3"/>
      <c r="F253" s="3"/>
      <c r="G253" s="80">
        <v>7000</v>
      </c>
      <c r="H253" s="3"/>
      <c r="I253" s="3"/>
      <c r="J253" s="18"/>
    </row>
    <row r="254" spans="1:10" s="4" customFormat="1" ht="12.75" x14ac:dyDescent="0.2">
      <c r="A254" s="1">
        <v>6</v>
      </c>
      <c r="B254" s="20" t="s">
        <v>40</v>
      </c>
      <c r="C254" s="2">
        <v>5203</v>
      </c>
      <c r="D254" s="62">
        <f t="shared" si="101"/>
        <v>3000</v>
      </c>
      <c r="E254" s="3"/>
      <c r="F254" s="3"/>
      <c r="G254" s="80">
        <v>3000</v>
      </c>
      <c r="H254" s="3"/>
      <c r="I254" s="3"/>
      <c r="J254" s="18"/>
    </row>
    <row r="255" spans="1:10" s="4" customFormat="1" ht="12" customHeight="1" x14ac:dyDescent="0.2">
      <c r="A255" s="1">
        <v>7</v>
      </c>
      <c r="B255" s="20" t="s">
        <v>42</v>
      </c>
      <c r="C255" s="2">
        <v>5203</v>
      </c>
      <c r="D255" s="62">
        <f t="shared" si="101"/>
        <v>3000</v>
      </c>
      <c r="E255" s="3"/>
      <c r="F255" s="3"/>
      <c r="G255" s="80">
        <v>3000</v>
      </c>
      <c r="H255" s="3"/>
      <c r="I255" s="3"/>
      <c r="J255" s="18"/>
    </row>
    <row r="256" spans="1:10" s="4" customFormat="1" ht="12.75" hidden="1" x14ac:dyDescent="0.2">
      <c r="A256" s="1"/>
      <c r="B256" s="20"/>
      <c r="C256" s="2"/>
      <c r="D256" s="62">
        <f t="shared" si="101"/>
        <v>0</v>
      </c>
      <c r="E256" s="3"/>
      <c r="F256" s="3"/>
      <c r="G256" s="16"/>
      <c r="H256" s="3"/>
      <c r="I256" s="3"/>
      <c r="J256" s="18"/>
    </row>
    <row r="257" spans="1:11" s="4" customFormat="1" ht="12.75" x14ac:dyDescent="0.2">
      <c r="A257" s="1">
        <v>8</v>
      </c>
      <c r="B257" s="20" t="s">
        <v>141</v>
      </c>
      <c r="C257" s="2">
        <v>5203</v>
      </c>
      <c r="D257" s="62">
        <f t="shared" si="101"/>
        <v>24265</v>
      </c>
      <c r="E257" s="3"/>
      <c r="F257" s="3"/>
      <c r="G257" s="16">
        <v>24265</v>
      </c>
      <c r="H257" s="3"/>
      <c r="I257" s="3"/>
      <c r="J257" s="18"/>
    </row>
    <row r="258" spans="1:11" s="4" customFormat="1" ht="12.75" x14ac:dyDescent="0.2">
      <c r="A258" s="1"/>
      <c r="B258" s="7" t="s">
        <v>26</v>
      </c>
      <c r="C258" s="2"/>
      <c r="D258" s="3">
        <f>D249+D250+D251+D252+D253+D254+D255+D257</f>
        <v>56265</v>
      </c>
      <c r="E258" s="3">
        <f t="shared" ref="E258:I258" si="102">E249+E250+E251+E252+E253+E254+E255+E257</f>
        <v>0</v>
      </c>
      <c r="F258" s="3">
        <f t="shared" si="102"/>
        <v>0</v>
      </c>
      <c r="G258" s="3">
        <f t="shared" si="102"/>
        <v>56265</v>
      </c>
      <c r="H258" s="3">
        <f t="shared" si="102"/>
        <v>0</v>
      </c>
      <c r="I258" s="3">
        <f t="shared" si="102"/>
        <v>0</v>
      </c>
      <c r="J258" s="18"/>
    </row>
    <row r="259" spans="1:11" s="4" customFormat="1" ht="12.75" x14ac:dyDescent="0.2">
      <c r="A259" s="1"/>
      <c r="B259" s="7"/>
      <c r="C259" s="2"/>
      <c r="D259" s="3"/>
      <c r="E259" s="3"/>
      <c r="F259" s="3"/>
      <c r="G259" s="3"/>
      <c r="H259" s="3"/>
      <c r="I259" s="3"/>
      <c r="J259" s="18"/>
    </row>
    <row r="260" spans="1:11" s="4" customFormat="1" ht="12.75" x14ac:dyDescent="0.2">
      <c r="A260" s="1"/>
      <c r="B260" s="11" t="s">
        <v>54</v>
      </c>
      <c r="C260" s="2"/>
      <c r="D260" s="3">
        <f>D261</f>
        <v>25239</v>
      </c>
      <c r="E260" s="3">
        <f t="shared" ref="E260:I260" si="103">E261</f>
        <v>0</v>
      </c>
      <c r="F260" s="3">
        <f t="shared" si="103"/>
        <v>0</v>
      </c>
      <c r="G260" s="3">
        <f t="shared" si="103"/>
        <v>0</v>
      </c>
      <c r="H260" s="3">
        <f t="shared" si="103"/>
        <v>0</v>
      </c>
      <c r="I260" s="3">
        <f t="shared" si="103"/>
        <v>25239</v>
      </c>
      <c r="J260" s="18"/>
    </row>
    <row r="261" spans="1:11" s="4" customFormat="1" ht="24" x14ac:dyDescent="0.2">
      <c r="A261" s="26">
        <v>1</v>
      </c>
      <c r="B261" s="24" t="s">
        <v>74</v>
      </c>
      <c r="C261" s="27">
        <v>5309</v>
      </c>
      <c r="D261" s="62">
        <f t="shared" ref="D261" si="104">E261+F261+G261+I261</f>
        <v>25239</v>
      </c>
      <c r="E261" s="28">
        <v>0</v>
      </c>
      <c r="F261" s="6"/>
      <c r="G261" s="6"/>
      <c r="H261" s="6"/>
      <c r="I261" s="28">
        <v>25239</v>
      </c>
      <c r="J261" s="18"/>
    </row>
    <row r="262" spans="1:11" s="4" customFormat="1" ht="12.75" x14ac:dyDescent="0.2">
      <c r="A262" s="1"/>
      <c r="B262" s="7" t="s">
        <v>43</v>
      </c>
      <c r="C262" s="2"/>
      <c r="D262" s="3">
        <f>D261</f>
        <v>25239</v>
      </c>
      <c r="E262" s="3">
        <f t="shared" ref="E262:I262" si="105">E261</f>
        <v>0</v>
      </c>
      <c r="F262" s="3">
        <f t="shared" si="105"/>
        <v>0</v>
      </c>
      <c r="G262" s="3">
        <f t="shared" si="105"/>
        <v>0</v>
      </c>
      <c r="H262" s="3">
        <f t="shared" si="105"/>
        <v>0</v>
      </c>
      <c r="I262" s="3">
        <f t="shared" si="105"/>
        <v>25239</v>
      </c>
      <c r="J262" s="18"/>
    </row>
    <row r="263" spans="1:11" s="4" customFormat="1" ht="12.75" x14ac:dyDescent="0.2">
      <c r="A263" s="1"/>
      <c r="B263" s="7"/>
      <c r="C263" s="2"/>
      <c r="D263" s="3"/>
      <c r="E263" s="3"/>
      <c r="F263" s="3"/>
      <c r="G263" s="3"/>
      <c r="H263" s="3"/>
      <c r="I263" s="3"/>
      <c r="J263" s="18"/>
    </row>
    <row r="264" spans="1:11" s="32" customFormat="1" ht="16.5" customHeight="1" x14ac:dyDescent="0.2">
      <c r="A264" s="1"/>
      <c r="B264" s="40" t="s">
        <v>3</v>
      </c>
      <c r="C264" s="41"/>
      <c r="D264" s="42">
        <f>E264+F264+G264+I264+H264</f>
        <v>1420751</v>
      </c>
      <c r="E264" s="42">
        <f>E267+E268+E270+E269</f>
        <v>0</v>
      </c>
      <c r="F264" s="42">
        <f t="shared" ref="F264:I264" si="106">F267+F268+F270+F269</f>
        <v>1005519</v>
      </c>
      <c r="G264" s="42">
        <f>G267+G268+G270+G269</f>
        <v>384125</v>
      </c>
      <c r="H264" s="42">
        <f t="shared" si="106"/>
        <v>0</v>
      </c>
      <c r="I264" s="42">
        <f t="shared" si="106"/>
        <v>31107</v>
      </c>
      <c r="J264" s="31"/>
    </row>
    <row r="265" spans="1:11" s="32" customFormat="1" ht="16.5" customHeight="1" x14ac:dyDescent="0.2">
      <c r="A265" s="1"/>
      <c r="B265" s="7"/>
      <c r="C265" s="41"/>
      <c r="D265" s="3"/>
      <c r="E265" s="3"/>
      <c r="F265" s="3"/>
      <c r="G265" s="3"/>
      <c r="H265" s="3"/>
      <c r="I265" s="3"/>
      <c r="J265" s="31"/>
    </row>
    <row r="266" spans="1:11" s="4" customFormat="1" ht="15.75" x14ac:dyDescent="0.25">
      <c r="A266" s="1"/>
      <c r="B266" s="43" t="s">
        <v>25</v>
      </c>
      <c r="C266" s="44"/>
      <c r="D266" s="42">
        <f>D267+D268+D270+D269</f>
        <v>1420751</v>
      </c>
      <c r="E266" s="42">
        <f>E267+E268+E270+E269</f>
        <v>0</v>
      </c>
      <c r="F266" s="42">
        <f>F267+F268+F270+F269</f>
        <v>1005519</v>
      </c>
      <c r="G266" s="42">
        <f>G267+G268+G270+G269</f>
        <v>384125</v>
      </c>
      <c r="H266" s="42">
        <f t="shared" ref="H266:I266" si="107">H267+H268+H270+H269</f>
        <v>0</v>
      </c>
      <c r="I266" s="42">
        <f t="shared" si="107"/>
        <v>31107</v>
      </c>
      <c r="J266" s="39"/>
    </row>
    <row r="267" spans="1:11" s="48" customFormat="1" ht="15" customHeight="1" x14ac:dyDescent="0.2">
      <c r="A267" s="1"/>
      <c r="B267" s="45" t="s">
        <v>22</v>
      </c>
      <c r="C267" s="41"/>
      <c r="D267" s="3">
        <f t="shared" ref="D267:I267" si="108">D22+D146+D246+D233</f>
        <v>684248</v>
      </c>
      <c r="E267" s="3">
        <f t="shared" si="108"/>
        <v>0</v>
      </c>
      <c r="F267" s="3">
        <f t="shared" si="108"/>
        <v>597248</v>
      </c>
      <c r="G267" s="3">
        <f t="shared" si="108"/>
        <v>86382</v>
      </c>
      <c r="H267" s="3">
        <f t="shared" si="108"/>
        <v>0</v>
      </c>
      <c r="I267" s="3">
        <f t="shared" si="108"/>
        <v>618</v>
      </c>
      <c r="J267" s="46"/>
      <c r="K267" s="47"/>
    </row>
    <row r="268" spans="1:11" s="48" customFormat="1" ht="15" customHeight="1" x14ac:dyDescent="0.2">
      <c r="A268" s="1"/>
      <c r="B268" s="45" t="s">
        <v>23</v>
      </c>
      <c r="C268" s="41"/>
      <c r="D268" s="3">
        <f t="shared" ref="D268:I268" si="109">D147+D159+D15+D167+D178+D211+D229+D238+D258+D32+D37+D42+D46+D52+D57+D64+D76+D99+D115+D120+D125+D132+D217+D186+D71+D84+D89</f>
        <v>705764</v>
      </c>
      <c r="E268" s="3">
        <f t="shared" si="109"/>
        <v>0</v>
      </c>
      <c r="F268" s="3">
        <f t="shared" si="109"/>
        <v>402771</v>
      </c>
      <c r="G268" s="3">
        <f t="shared" si="109"/>
        <v>297743</v>
      </c>
      <c r="H268" s="3">
        <f t="shared" si="109"/>
        <v>0</v>
      </c>
      <c r="I268" s="3">
        <f t="shared" si="109"/>
        <v>5250</v>
      </c>
      <c r="J268" s="30"/>
      <c r="K268" s="47"/>
    </row>
    <row r="269" spans="1:11" s="48" customFormat="1" ht="15" customHeight="1" x14ac:dyDescent="0.2">
      <c r="A269" s="1"/>
      <c r="B269" s="45" t="s">
        <v>34</v>
      </c>
      <c r="C269" s="41"/>
      <c r="D269" s="3">
        <f t="shared" ref="D269:I269" si="110">D160+D262+D33+D126+D77+D116</f>
        <v>30739</v>
      </c>
      <c r="E269" s="3">
        <f t="shared" si="110"/>
        <v>0</v>
      </c>
      <c r="F269" s="3">
        <f t="shared" si="110"/>
        <v>5500</v>
      </c>
      <c r="G269" s="3">
        <f t="shared" si="110"/>
        <v>0</v>
      </c>
      <c r="H269" s="3">
        <f t="shared" si="110"/>
        <v>0</v>
      </c>
      <c r="I269" s="3">
        <f t="shared" si="110"/>
        <v>25239</v>
      </c>
      <c r="J269" s="46"/>
      <c r="K269" s="47"/>
    </row>
    <row r="270" spans="1:11" s="48" customFormat="1" ht="15" customHeight="1" x14ac:dyDescent="0.2">
      <c r="A270" s="1"/>
      <c r="B270" s="45" t="s">
        <v>31</v>
      </c>
      <c r="C270" s="41"/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46"/>
      <c r="K270" s="47"/>
    </row>
    <row r="271" spans="1:11" s="48" customFormat="1" ht="15" customHeight="1" x14ac:dyDescent="0.2">
      <c r="A271" s="1"/>
      <c r="B271" s="45"/>
      <c r="C271" s="41"/>
      <c r="D271" s="3"/>
      <c r="E271" s="3"/>
      <c r="F271" s="3"/>
      <c r="G271" s="3"/>
      <c r="H271" s="3"/>
      <c r="I271" s="3"/>
      <c r="J271" s="46"/>
    </row>
    <row r="272" spans="1:11" s="48" customFormat="1" ht="15.75" x14ac:dyDescent="0.25">
      <c r="A272" s="1"/>
      <c r="B272" s="43" t="s">
        <v>24</v>
      </c>
      <c r="C272" s="41"/>
      <c r="D272" s="42">
        <f>D273+D275+D277+D278+D279+D276+D274</f>
        <v>1420751</v>
      </c>
      <c r="E272" s="42">
        <f t="shared" ref="E272:I272" si="111">E273+E275+E277+E278+E279+E276+E274</f>
        <v>0</v>
      </c>
      <c r="F272" s="42">
        <f t="shared" si="111"/>
        <v>1005519</v>
      </c>
      <c r="G272" s="42">
        <f t="shared" si="111"/>
        <v>384125</v>
      </c>
      <c r="H272" s="42">
        <f t="shared" si="111"/>
        <v>0</v>
      </c>
      <c r="I272" s="42">
        <f t="shared" si="111"/>
        <v>31107</v>
      </c>
      <c r="J272" s="46"/>
    </row>
    <row r="273" spans="1:9" x14ac:dyDescent="0.2">
      <c r="A273" s="1"/>
      <c r="B273" s="19" t="s">
        <v>4</v>
      </c>
      <c r="C273" s="12"/>
      <c r="D273" s="3">
        <f t="shared" ref="D273:I273" si="112">D9</f>
        <v>4515</v>
      </c>
      <c r="E273" s="3">
        <f t="shared" si="112"/>
        <v>0</v>
      </c>
      <c r="F273" s="3">
        <f t="shared" si="112"/>
        <v>0</v>
      </c>
      <c r="G273" s="3">
        <f t="shared" si="112"/>
        <v>4515</v>
      </c>
      <c r="H273" s="3">
        <f t="shared" si="112"/>
        <v>0</v>
      </c>
      <c r="I273" s="3">
        <f t="shared" si="112"/>
        <v>0</v>
      </c>
    </row>
    <row r="274" spans="1:9" x14ac:dyDescent="0.2">
      <c r="A274" s="1"/>
      <c r="B274" s="19" t="s">
        <v>71</v>
      </c>
      <c r="C274" s="12"/>
      <c r="D274" s="3">
        <f t="shared" ref="D274:I274" si="113">D17</f>
        <v>70800</v>
      </c>
      <c r="E274" s="3">
        <f t="shared" si="113"/>
        <v>0</v>
      </c>
      <c r="F274" s="3">
        <f t="shared" si="113"/>
        <v>0</v>
      </c>
      <c r="G274" s="3">
        <f t="shared" si="113"/>
        <v>70182</v>
      </c>
      <c r="H274" s="3">
        <f t="shared" si="113"/>
        <v>0</v>
      </c>
      <c r="I274" s="3">
        <f t="shared" si="113"/>
        <v>618</v>
      </c>
    </row>
    <row r="275" spans="1:9" x14ac:dyDescent="0.2">
      <c r="A275" s="1"/>
      <c r="B275" s="19" t="s">
        <v>5</v>
      </c>
      <c r="C275" s="12"/>
      <c r="D275" s="3">
        <f t="shared" ref="D275:I275" si="114">D24</f>
        <v>1010769</v>
      </c>
      <c r="E275" s="3">
        <f t="shared" si="114"/>
        <v>0</v>
      </c>
      <c r="F275" s="3">
        <f t="shared" si="114"/>
        <v>1005519</v>
      </c>
      <c r="G275" s="3">
        <f t="shared" si="114"/>
        <v>0</v>
      </c>
      <c r="H275" s="3">
        <f t="shared" si="114"/>
        <v>0</v>
      </c>
      <c r="I275" s="3">
        <f t="shared" si="114"/>
        <v>5250</v>
      </c>
    </row>
    <row r="276" spans="1:9" x14ac:dyDescent="0.2">
      <c r="A276" s="1"/>
      <c r="B276" s="45" t="s">
        <v>37</v>
      </c>
      <c r="C276" s="12"/>
      <c r="D276" s="3">
        <f t="shared" ref="D276:I276" si="115">D149</f>
        <v>0</v>
      </c>
      <c r="E276" s="3">
        <f t="shared" si="115"/>
        <v>0</v>
      </c>
      <c r="F276" s="3">
        <f t="shared" si="115"/>
        <v>0</v>
      </c>
      <c r="G276" s="3">
        <f t="shared" si="115"/>
        <v>0</v>
      </c>
      <c r="H276" s="3">
        <f t="shared" si="115"/>
        <v>0</v>
      </c>
      <c r="I276" s="3">
        <f t="shared" si="115"/>
        <v>0</v>
      </c>
    </row>
    <row r="277" spans="1:9" x14ac:dyDescent="0.2">
      <c r="A277" s="1"/>
      <c r="B277" s="19" t="s">
        <v>6</v>
      </c>
      <c r="C277" s="12"/>
      <c r="D277" s="3">
        <f t="shared" ref="D277:I277" si="116">D162</f>
        <v>206042</v>
      </c>
      <c r="E277" s="3">
        <f t="shared" si="116"/>
        <v>0</v>
      </c>
      <c r="F277" s="3">
        <f t="shared" si="116"/>
        <v>0</v>
      </c>
      <c r="G277" s="3">
        <f t="shared" si="116"/>
        <v>206042</v>
      </c>
      <c r="H277" s="3">
        <f t="shared" si="116"/>
        <v>0</v>
      </c>
      <c r="I277" s="3">
        <f t="shared" si="116"/>
        <v>0</v>
      </c>
    </row>
    <row r="278" spans="1:9" x14ac:dyDescent="0.2">
      <c r="A278" s="1"/>
      <c r="B278" s="19" t="s">
        <v>7</v>
      </c>
      <c r="C278" s="12"/>
      <c r="D278" s="3">
        <f>D223</f>
        <v>46521</v>
      </c>
      <c r="E278" s="3">
        <f t="shared" ref="E278:I278" si="117">E223</f>
        <v>0</v>
      </c>
      <c r="F278" s="3">
        <f t="shared" si="117"/>
        <v>0</v>
      </c>
      <c r="G278" s="3">
        <f t="shared" si="117"/>
        <v>46521</v>
      </c>
      <c r="H278" s="3">
        <f t="shared" si="117"/>
        <v>0</v>
      </c>
      <c r="I278" s="3">
        <f t="shared" si="117"/>
        <v>0</v>
      </c>
    </row>
    <row r="279" spans="1:9" x14ac:dyDescent="0.2">
      <c r="A279" s="1"/>
      <c r="B279" s="19" t="s">
        <v>8</v>
      </c>
      <c r="C279" s="12"/>
      <c r="D279" s="3">
        <f>D241</f>
        <v>82104</v>
      </c>
      <c r="E279" s="3">
        <f t="shared" ref="E279:I279" si="118">E241</f>
        <v>0</v>
      </c>
      <c r="F279" s="3">
        <f t="shared" si="118"/>
        <v>0</v>
      </c>
      <c r="G279" s="3">
        <f>G241</f>
        <v>56865</v>
      </c>
      <c r="H279" s="3">
        <f t="shared" si="118"/>
        <v>0</v>
      </c>
      <c r="I279" s="3">
        <f t="shared" si="118"/>
        <v>25239</v>
      </c>
    </row>
    <row r="280" spans="1:9" x14ac:dyDescent="0.2">
      <c r="A280" s="8"/>
      <c r="B280" s="46"/>
      <c r="C280" s="8"/>
      <c r="D280" s="30"/>
      <c r="E280" s="30">
        <v>1053200</v>
      </c>
      <c r="F280" s="30"/>
      <c r="G280" s="30"/>
      <c r="H280" s="30"/>
      <c r="I280" s="30"/>
    </row>
    <row r="281" spans="1:9" ht="15.75" x14ac:dyDescent="0.25">
      <c r="B281" s="49" t="s">
        <v>188</v>
      </c>
    </row>
    <row r="282" spans="1:9" ht="15.75" x14ac:dyDescent="0.25">
      <c r="B282" s="50" t="s">
        <v>189</v>
      </c>
    </row>
    <row r="283" spans="1:9" ht="15.75" x14ac:dyDescent="0.25">
      <c r="B283" s="50"/>
    </row>
    <row r="284" spans="1:9" ht="15.75" x14ac:dyDescent="0.25">
      <c r="B284" s="51" t="s">
        <v>38</v>
      </c>
    </row>
    <row r="285" spans="1:9" ht="15.75" x14ac:dyDescent="0.25">
      <c r="B285" s="52" t="s">
        <v>57</v>
      </c>
    </row>
    <row r="286" spans="1:9" ht="15.75" x14ac:dyDescent="0.25">
      <c r="B286" s="52" t="s">
        <v>39</v>
      </c>
    </row>
    <row r="287" spans="1:9" ht="15.75" x14ac:dyDescent="0.25">
      <c r="B287" s="52"/>
    </row>
  </sheetData>
  <mergeCells count="11">
    <mergeCell ref="F5:I5"/>
    <mergeCell ref="A1:A2"/>
    <mergeCell ref="B1:I1"/>
    <mergeCell ref="B2:I2"/>
    <mergeCell ref="A3:I3"/>
    <mergeCell ref="A4:I4"/>
    <mergeCell ref="A5:A7"/>
    <mergeCell ref="B5:B7"/>
    <mergeCell ref="C5:C7"/>
    <mergeCell ref="D5:D6"/>
    <mergeCell ref="E5:E6"/>
  </mergeCells>
  <pageMargins left="1.2204724409448819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2025</vt:lpstr>
    </vt:vector>
  </TitlesOfParts>
  <Company>Obstina Asenovgrad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Мария Ночева</cp:lastModifiedBy>
  <cp:lastPrinted>2025-04-16T06:21:08Z</cp:lastPrinted>
  <dcterms:created xsi:type="dcterms:W3CDTF">2006-02-20T07:36:49Z</dcterms:created>
  <dcterms:modified xsi:type="dcterms:W3CDTF">2025-04-17T07:04:39Z</dcterms:modified>
</cp:coreProperties>
</file>